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_Personal\My Lider 32380\"/>
    </mc:Choice>
  </mc:AlternateContent>
  <xr:revisionPtr revIDLastSave="0" documentId="13_ncr:1_{EE87FB10-CF3A-4A53-BDAB-2F448A1B192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F30" i="1" l="1"/>
  <c r="F31" i="1"/>
  <c r="F32" i="1"/>
  <c r="F33" i="1"/>
  <c r="F28" i="1"/>
  <c r="C6" i="1"/>
  <c r="C5" i="1"/>
  <c r="C4" i="1"/>
  <c r="F27" i="1"/>
  <c r="F34" i="1"/>
  <c r="H21" i="1"/>
  <c r="E22" i="1" l="1"/>
  <c r="F26" i="1"/>
  <c r="Y7" i="1" l="1"/>
  <c r="S21" i="1"/>
  <c r="M21" i="1"/>
  <c r="I14" i="1" l="1"/>
  <c r="N18" i="1"/>
  <c r="Y5" i="1"/>
  <c r="S18" i="1"/>
  <c r="P10" i="1"/>
  <c r="Y6" i="1" l="1"/>
  <c r="E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id921327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Choisir le véhicule dans la liste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Définir le déport longitudinal</t>
        </r>
      </text>
    </comment>
    <comment ref="E13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Paramètres statiques à définir pour la remorque</t>
        </r>
      </text>
    </comment>
    <comment ref="G34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Customisation de paramètres du véhicule</t>
        </r>
      </text>
    </comment>
  </commentList>
</comments>
</file>

<file path=xl/sharedStrings.xml><?xml version="1.0" encoding="utf-8"?>
<sst xmlns="http://schemas.openxmlformats.org/spreadsheetml/2006/main" count="51" uniqueCount="38">
  <si>
    <t>L.tête</t>
  </si>
  <si>
    <t>L.ar</t>
  </si>
  <si>
    <t>L.av</t>
  </si>
  <si>
    <t>Déport roue sur partie Av</t>
  </si>
  <si>
    <t>P. essieu sur Plateau partie Ar</t>
  </si>
  <si>
    <t>P. essieu sur Plateau partie Av</t>
  </si>
  <si>
    <t>Empattement:</t>
  </si>
  <si>
    <t>Long. Plat_Partie_AV:</t>
  </si>
  <si>
    <t>Long. Plat_Partie_AR:</t>
  </si>
  <si>
    <t>Poids. sur flèche à vide</t>
  </si>
  <si>
    <t>cm</t>
  </si>
  <si>
    <t>kg</t>
  </si>
  <si>
    <t>Poids sur la tête:</t>
  </si>
  <si>
    <t>Kg</t>
  </si>
  <si>
    <t>Poids à vide remorque</t>
  </si>
  <si>
    <t>Poids Total en Charge:</t>
  </si>
  <si>
    <t>Acadiane</t>
  </si>
  <si>
    <t>Mehari</t>
  </si>
  <si>
    <t>Av</t>
  </si>
  <si>
    <t>Ar</t>
  </si>
  <si>
    <t>Poids ridelles</t>
  </si>
  <si>
    <t>Empattement</t>
  </si>
  <si>
    <t>P. tot</t>
  </si>
  <si>
    <t>Véhicule</t>
  </si>
  <si>
    <t>AZU</t>
  </si>
  <si>
    <t>Deuche</t>
  </si>
  <si>
    <t>Long. Flèche:</t>
  </si>
  <si>
    <t>Poids accessoires supplem.</t>
  </si>
  <si>
    <t>x_Ma_Voiture</t>
  </si>
  <si>
    <t>Dyane</t>
  </si>
  <si>
    <t>AMI6</t>
  </si>
  <si>
    <t>AMI8</t>
  </si>
  <si>
    <t>Payload trailer calculator</t>
  </si>
  <si>
    <t>Fred</t>
  </si>
  <si>
    <t>AK400</t>
  </si>
  <si>
    <t>Poids Treuil + Support</t>
  </si>
  <si>
    <t>V 1.2</t>
  </si>
  <si>
    <t>Poids Roue Secours +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</si>
</sst>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0" borderId="0" xfId="0" applyBorder="1"/>
    <xf numFmtId="0" fontId="3" fillId="4" borderId="2" xfId="0" applyFont="1" applyFill="1" applyBorder="1"/>
    <xf numFmtId="0" fontId="1" fillId="5" borderId="4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3" fillId="2" borderId="1" xfId="0" applyFont="1" applyFill="1" applyBorder="1"/>
    <xf numFmtId="0" fontId="0" fillId="0" borderId="15" xfId="0" applyBorder="1"/>
    <xf numFmtId="0" fontId="0" fillId="0" borderId="5" xfId="0" applyBorder="1"/>
    <xf numFmtId="0" fontId="3" fillId="2" borderId="15" xfId="0" applyFont="1" applyFill="1" applyBorder="1"/>
    <xf numFmtId="0" fontId="0" fillId="0" borderId="3" xfId="0" applyBorder="1"/>
    <xf numFmtId="0" fontId="0" fillId="0" borderId="4" xfId="0" applyBorder="1"/>
    <xf numFmtId="0" fontId="8" fillId="2" borderId="1" xfId="0" applyFont="1" applyFill="1" applyBorder="1"/>
    <xf numFmtId="0" fontId="3" fillId="0" borderId="15" xfId="0" applyFont="1" applyBorder="1"/>
    <xf numFmtId="0" fontId="3" fillId="0" borderId="9" xfId="0" applyFont="1" applyBorder="1"/>
    <xf numFmtId="0" fontId="3" fillId="4" borderId="1" xfId="0" applyFont="1" applyFill="1" applyBorder="1"/>
    <xf numFmtId="0" fontId="3" fillId="3" borderId="14" xfId="0" applyFont="1" applyFill="1" applyBorder="1"/>
    <xf numFmtId="0" fontId="3" fillId="3" borderId="1" xfId="0" applyFont="1" applyFill="1" applyBorder="1"/>
    <xf numFmtId="0" fontId="3" fillId="3" borderId="9" xfId="0" applyFont="1" applyFill="1" applyBorder="1"/>
    <xf numFmtId="0" fontId="3" fillId="6" borderId="1" xfId="0" applyFont="1" applyFill="1" applyBorder="1"/>
    <xf numFmtId="0" fontId="3" fillId="6" borderId="9" xfId="0" applyFont="1" applyFill="1" applyBorder="1"/>
    <xf numFmtId="0" fontId="3" fillId="6" borderId="11" xfId="0" applyFont="1" applyFill="1" applyBorder="1"/>
    <xf numFmtId="0" fontId="4" fillId="6" borderId="1" xfId="0" applyFont="1" applyFill="1" applyBorder="1"/>
    <xf numFmtId="0" fontId="0" fillId="3" borderId="2" xfId="0" applyFill="1" applyBorder="1"/>
    <xf numFmtId="0" fontId="0" fillId="0" borderId="4" xfId="0" applyFill="1" applyBorder="1"/>
    <xf numFmtId="0" fontId="2" fillId="0" borderId="0" xfId="0" applyFont="1" applyBorder="1"/>
    <xf numFmtId="0" fontId="3" fillId="0" borderId="2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0" xfId="0" applyFont="1" applyBorder="1"/>
    <xf numFmtId="0" fontId="0" fillId="0" borderId="1" xfId="0" applyFill="1" applyBorder="1"/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152399</xdr:colOff>
      <xdr:row>11</xdr:row>
      <xdr:rowOff>17463</xdr:rowOff>
    </xdr:from>
    <xdr:to>
      <xdr:col>20</xdr:col>
      <xdr:colOff>444498</xdr:colOff>
      <xdr:row>15</xdr:row>
      <xdr:rowOff>149225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1122024" y="1192213"/>
          <a:ext cx="903287" cy="893762"/>
        </a:xfrm>
        <a:prstGeom prst="ellipse">
          <a:avLst/>
        </a:prstGeom>
        <a:solidFill>
          <a:schemeClr val="bg1">
            <a:lumMod val="50000"/>
            <a:alpha val="22000"/>
          </a:schemeClr>
        </a:solid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79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002060"/>
            </a:solidFill>
          </a:endParaRPr>
        </a:p>
      </xdr:txBody>
    </xdr:sp>
    <xdr:clientData/>
  </xdr:twoCellAnchor>
  <xdr:twoCellAnchor>
    <xdr:from>
      <xdr:col>19</xdr:col>
      <xdr:colOff>396471</xdr:colOff>
      <xdr:row>12</xdr:row>
      <xdr:rowOff>61239</xdr:rowOff>
    </xdr:from>
    <xdr:to>
      <xdr:col>20</xdr:col>
      <xdr:colOff>188910</xdr:colOff>
      <xdr:row>14</xdr:row>
      <xdr:rowOff>104775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1366096" y="1426489"/>
          <a:ext cx="403627" cy="424536"/>
        </a:xfrm>
        <a:prstGeom prst="ellipse">
          <a:avLst/>
        </a:prstGeom>
        <a:solidFill>
          <a:schemeClr val="bg1">
            <a:lumMod val="50000"/>
            <a:alpha val="22000"/>
          </a:schemeClr>
        </a:solid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79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531811</xdr:colOff>
      <xdr:row>11</xdr:row>
      <xdr:rowOff>15875</xdr:rowOff>
    </xdr:from>
    <xdr:to>
      <xdr:col>11</xdr:col>
      <xdr:colOff>212723</xdr:colOff>
      <xdr:row>15</xdr:row>
      <xdr:rowOff>147637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5389561" y="1190625"/>
          <a:ext cx="903287" cy="893762"/>
        </a:xfrm>
        <a:prstGeom prst="ellipse">
          <a:avLst/>
        </a:prstGeom>
        <a:solidFill>
          <a:schemeClr val="bg1">
            <a:lumMod val="50000"/>
            <a:alpha val="22000"/>
          </a:schemeClr>
        </a:solid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79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002060"/>
            </a:solidFill>
          </a:endParaRPr>
        </a:p>
      </xdr:txBody>
    </xdr:sp>
    <xdr:clientData/>
  </xdr:twoCellAnchor>
  <xdr:twoCellAnchor>
    <xdr:from>
      <xdr:col>10</xdr:col>
      <xdr:colOff>148821</xdr:colOff>
      <xdr:row>12</xdr:row>
      <xdr:rowOff>67589</xdr:rowOff>
    </xdr:from>
    <xdr:to>
      <xdr:col>10</xdr:col>
      <xdr:colOff>552448</xdr:colOff>
      <xdr:row>14</xdr:row>
      <xdr:rowOff>111125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5617759" y="1432839"/>
          <a:ext cx="403627" cy="424536"/>
        </a:xfrm>
        <a:prstGeom prst="ellipse">
          <a:avLst/>
        </a:prstGeom>
        <a:solidFill>
          <a:schemeClr val="bg1">
            <a:lumMod val="50000"/>
            <a:alpha val="22000"/>
          </a:schemeClr>
        </a:solid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79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257175</xdr:colOff>
      <xdr:row>15</xdr:row>
      <xdr:rowOff>76200</xdr:rowOff>
    </xdr:from>
    <xdr:to>
      <xdr:col>6</xdr:col>
      <xdr:colOff>438150</xdr:colOff>
      <xdr:row>16</xdr:row>
      <xdr:rowOff>85725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5975" y="1981200"/>
          <a:ext cx="180975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438151</xdr:colOff>
      <xdr:row>15</xdr:row>
      <xdr:rowOff>133350</xdr:rowOff>
    </xdr:from>
    <xdr:to>
      <xdr:col>9</xdr:col>
      <xdr:colOff>590551</xdr:colOff>
      <xdr:row>16</xdr:row>
      <xdr:rowOff>28575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66951" y="2038350"/>
          <a:ext cx="1981200" cy="85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171447</xdr:colOff>
      <xdr:row>14</xdr:row>
      <xdr:rowOff>114300</xdr:rowOff>
    </xdr:from>
    <xdr:to>
      <xdr:col>21</xdr:col>
      <xdr:colOff>87311</xdr:colOff>
      <xdr:row>15</xdr:row>
      <xdr:rowOff>180974</xdr:rowOff>
    </xdr:to>
    <xdr:sp macro="" textlink="">
      <xdr:nvSpPr>
        <xdr:cNvPr id="4" name="Half Fram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8283572" y="1860550"/>
          <a:ext cx="2971802" cy="257174"/>
        </a:xfrm>
        <a:prstGeom prst="halfFrame">
          <a:avLst>
            <a:gd name="adj1" fmla="val 0"/>
            <a:gd name="adj2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469106</xdr:colOff>
      <xdr:row>14</xdr:row>
      <xdr:rowOff>100013</xdr:rowOff>
    </xdr:from>
    <xdr:to>
      <xdr:col>16</xdr:col>
      <xdr:colOff>202407</xdr:colOff>
      <xdr:row>19</xdr:row>
      <xdr:rowOff>100013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970169" y="2612232"/>
          <a:ext cx="947738" cy="976312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002060"/>
            </a:solidFill>
          </a:endParaRPr>
        </a:p>
      </xdr:txBody>
    </xdr:sp>
    <xdr:clientData/>
  </xdr:twoCellAnchor>
  <xdr:twoCellAnchor>
    <xdr:from>
      <xdr:col>10</xdr:col>
      <xdr:colOff>1</xdr:colOff>
      <xdr:row>14</xdr:row>
      <xdr:rowOff>104768</xdr:rowOff>
    </xdr:from>
    <xdr:to>
      <xdr:col>14</xdr:col>
      <xdr:colOff>466725</xdr:colOff>
      <xdr:row>15</xdr:row>
      <xdr:rowOff>180969</xdr:rowOff>
    </xdr:to>
    <xdr:sp macro="" textlink="">
      <xdr:nvSpPr>
        <xdr:cNvPr id="6" name="Half Fram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4267201" y="1819268"/>
          <a:ext cx="2905124" cy="266701"/>
        </a:xfrm>
        <a:prstGeom prst="halfFrame">
          <a:avLst>
            <a:gd name="adj1" fmla="val 0"/>
            <a:gd name="adj2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347663</xdr:colOff>
      <xdr:row>16</xdr:row>
      <xdr:rowOff>85725</xdr:rowOff>
    </xdr:from>
    <xdr:to>
      <xdr:col>6</xdr:col>
      <xdr:colOff>352425</xdr:colOff>
      <xdr:row>23</xdr:row>
      <xdr:rowOff>38100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endCxn id="2" idx="4"/>
        </xdr:cNvCxnSpPr>
      </xdr:nvCxnSpPr>
      <xdr:spPr>
        <a:xfrm flipH="1" flipV="1">
          <a:off x="2176463" y="2181225"/>
          <a:ext cx="4762" cy="128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15</xdr:row>
      <xdr:rowOff>180975</xdr:rowOff>
    </xdr:from>
    <xdr:to>
      <xdr:col>9</xdr:col>
      <xdr:colOff>600076</xdr:colOff>
      <xdr:row>22</xdr:row>
      <xdr:rowOff>142875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4257675" y="2085975"/>
          <a:ext cx="1" cy="129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329045</xdr:colOff>
      <xdr:row>10</xdr:row>
      <xdr:rowOff>77932</xdr:rowOff>
    </xdr:from>
    <xdr:to>
      <xdr:col>15</xdr:col>
      <xdr:colOff>349250</xdr:colOff>
      <xdr:row>22</xdr:row>
      <xdr:rowOff>103189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 flipV="1">
          <a:off x="8797636" y="1065068"/>
          <a:ext cx="20205" cy="2311257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349250</xdr:colOff>
      <xdr:row>9</xdr:row>
      <xdr:rowOff>87313</xdr:rowOff>
    </xdr:from>
    <xdr:to>
      <xdr:col>10</xdr:col>
      <xdr:colOff>349250</xdr:colOff>
      <xdr:row>17</xdr:row>
      <xdr:rowOff>95251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5818188" y="881063"/>
          <a:ext cx="0" cy="1531938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252412</xdr:colOff>
      <xdr:row>15</xdr:row>
      <xdr:rowOff>76200</xdr:rowOff>
    </xdr:from>
    <xdr:to>
      <xdr:col>6</xdr:col>
      <xdr:colOff>433387</xdr:colOff>
      <xdr:row>16</xdr:row>
      <xdr:rowOff>85725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085975" y="1981200"/>
          <a:ext cx="180975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119062</xdr:colOff>
      <xdr:row>15</xdr:row>
      <xdr:rowOff>150813</xdr:rowOff>
    </xdr:from>
    <xdr:to>
      <xdr:col>15</xdr:col>
      <xdr:colOff>546099</xdr:colOff>
      <xdr:row>18</xdr:row>
      <xdr:rowOff>31750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453312" y="2055813"/>
          <a:ext cx="427037" cy="452437"/>
        </a:xfrm>
        <a:prstGeom prst="ellipse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349250</xdr:colOff>
      <xdr:row>21</xdr:row>
      <xdr:rowOff>0</xdr:rowOff>
    </xdr:from>
    <xdr:to>
      <xdr:col>10</xdr:col>
      <xdr:colOff>7937</xdr:colOff>
      <xdr:row>21</xdr:row>
      <xdr:rowOff>7938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2182813" y="3048000"/>
          <a:ext cx="2103437" cy="79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420687</xdr:colOff>
      <xdr:row>19</xdr:row>
      <xdr:rowOff>134937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671218" y="35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755649</xdr:colOff>
      <xdr:row>17</xdr:row>
      <xdr:rowOff>160336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55649" y="24780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>
            <a:solidFill>
              <a:srgbClr val="FF0000"/>
            </a:solidFill>
          </a:endParaRPr>
        </a:p>
      </xdr:txBody>
    </xdr:sp>
    <xdr:clientData/>
  </xdr:oneCellAnchor>
  <xdr:twoCellAnchor>
    <xdr:from>
      <xdr:col>9</xdr:col>
      <xdr:colOff>604838</xdr:colOff>
      <xdr:row>21</xdr:row>
      <xdr:rowOff>7938</xdr:rowOff>
    </xdr:from>
    <xdr:to>
      <xdr:col>15</xdr:col>
      <xdr:colOff>349250</xdr:colOff>
      <xdr:row>21</xdr:row>
      <xdr:rowOff>9526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4271963" y="3055938"/>
          <a:ext cx="3411537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71438</xdr:rowOff>
    </xdr:from>
    <xdr:to>
      <xdr:col>10</xdr:col>
      <xdr:colOff>1588</xdr:colOff>
      <xdr:row>17</xdr:row>
      <xdr:rowOff>80964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 flipV="1">
          <a:off x="5468938" y="865188"/>
          <a:ext cx="1588" cy="1533526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349250</xdr:colOff>
      <xdr:row>13</xdr:row>
      <xdr:rowOff>0</xdr:rowOff>
    </xdr:from>
    <xdr:to>
      <xdr:col>20</xdr:col>
      <xdr:colOff>2</xdr:colOff>
      <xdr:row>13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H="1">
          <a:off x="5818188" y="1555750"/>
          <a:ext cx="5762627" cy="0"/>
        </a:xfrm>
        <a:prstGeom prst="line">
          <a:avLst/>
        </a:prstGeom>
        <a:ln>
          <a:solidFill>
            <a:srgbClr val="FF0000"/>
          </a:solidFill>
          <a:prstDash val="dash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1588</xdr:colOff>
      <xdr:row>9</xdr:row>
      <xdr:rowOff>119063</xdr:rowOff>
    </xdr:from>
    <xdr:to>
      <xdr:col>20</xdr:col>
      <xdr:colOff>7937</xdr:colOff>
      <xdr:row>17</xdr:row>
      <xdr:rowOff>88900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V="1">
          <a:off x="11582401" y="912813"/>
          <a:ext cx="6349" cy="1493837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</xdr:colOff>
      <xdr:row>9</xdr:row>
      <xdr:rowOff>174626</xdr:rowOff>
    </xdr:from>
    <xdr:to>
      <xdr:col>10</xdr:col>
      <xdr:colOff>341312</xdr:colOff>
      <xdr:row>9</xdr:row>
      <xdr:rowOff>174627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flipH="1">
          <a:off x="5468940" y="968376"/>
          <a:ext cx="341310" cy="1"/>
        </a:xfrm>
        <a:prstGeom prst="line">
          <a:avLst/>
        </a:prstGeom>
        <a:ln>
          <a:solidFill>
            <a:srgbClr val="FF0000"/>
          </a:solidFill>
          <a:prstDash val="dash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309564</xdr:colOff>
      <xdr:row>9</xdr:row>
      <xdr:rowOff>1588</xdr:rowOff>
    </xdr:from>
    <xdr:to>
      <xdr:col>16</xdr:col>
      <xdr:colOff>39687</xdr:colOff>
      <xdr:row>10</xdr:row>
      <xdr:rowOff>9525</xdr:rowOff>
    </xdr:to>
    <xdr:sp macro="" textlink="">
      <xdr:nvSpPr>
        <xdr:cNvPr id="52" name="Rectangular Callout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6421439" y="763588"/>
          <a:ext cx="1563686" cy="198437"/>
        </a:xfrm>
        <a:prstGeom prst="wedgeRectCallout">
          <a:avLst>
            <a:gd name="adj1" fmla="val -66247"/>
            <a:gd name="adj2" fmla="val 334722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13</xdr:col>
      <xdr:colOff>238125</xdr:colOff>
      <xdr:row>8</xdr:row>
      <xdr:rowOff>160337</xdr:rowOff>
    </xdr:from>
    <xdr:ext cx="1089619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350000" y="731837"/>
          <a:ext cx="10896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Empattement:</a:t>
          </a:r>
        </a:p>
      </xdr:txBody>
    </xdr:sp>
    <xdr:clientData/>
  </xdr:oneCellAnchor>
  <xdr:oneCellAnchor>
    <xdr:from>
      <xdr:col>6</xdr:col>
      <xdr:colOff>523875</xdr:colOff>
      <xdr:row>12</xdr:row>
      <xdr:rowOff>152400</xdr:rowOff>
    </xdr:from>
    <xdr:ext cx="102292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548063" y="1517650"/>
          <a:ext cx="10229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Déport</a:t>
          </a:r>
          <a:r>
            <a:rPr lang="en-GB" sz="1100" baseline="0"/>
            <a:t> </a:t>
          </a:r>
          <a:r>
            <a:rPr lang="en-GB" sz="1100"/>
            <a:t>roue:</a:t>
          </a:r>
        </a:p>
      </xdr:txBody>
    </xdr:sp>
    <xdr:clientData/>
  </xdr:oneCellAnchor>
  <xdr:twoCellAnchor>
    <xdr:from>
      <xdr:col>19</xdr:col>
      <xdr:colOff>549274</xdr:colOff>
      <xdr:row>14</xdr:row>
      <xdr:rowOff>103187</xdr:rowOff>
    </xdr:from>
    <xdr:to>
      <xdr:col>20</xdr:col>
      <xdr:colOff>63500</xdr:colOff>
      <xdr:row>15</xdr:row>
      <xdr:rowOff>176212</xdr:rowOff>
    </xdr:to>
    <xdr:sp macro="" textlink="">
      <xdr:nvSpPr>
        <xdr:cNvPr id="56" name="Down Arrow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0494962" y="1849437"/>
          <a:ext cx="125413" cy="26352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296862</xdr:colOff>
      <xdr:row>14</xdr:row>
      <xdr:rowOff>96837</xdr:rowOff>
    </xdr:from>
    <xdr:to>
      <xdr:col>10</xdr:col>
      <xdr:colOff>422275</xdr:colOff>
      <xdr:row>15</xdr:row>
      <xdr:rowOff>169862</xdr:rowOff>
    </xdr:to>
    <xdr:sp macro="" textlink="">
      <xdr:nvSpPr>
        <xdr:cNvPr id="57" name="Down Arrow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765800" y="1843087"/>
          <a:ext cx="125413" cy="26352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555626</xdr:colOff>
      <xdr:row>12</xdr:row>
      <xdr:rowOff>176213</xdr:rowOff>
    </xdr:from>
    <xdr:to>
      <xdr:col>9</xdr:col>
      <xdr:colOff>80964</xdr:colOff>
      <xdr:row>14</xdr:row>
      <xdr:rowOff>1587</xdr:rowOff>
    </xdr:to>
    <xdr:sp macro="" textlink="">
      <xdr:nvSpPr>
        <xdr:cNvPr id="58" name="Rectangular Callout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79814" y="1541463"/>
          <a:ext cx="1358900" cy="206374"/>
        </a:xfrm>
        <a:prstGeom prst="wedgeRectCallout">
          <a:avLst>
            <a:gd name="adj1" fmla="val 103216"/>
            <a:gd name="adj2" fmla="val -330666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11</xdr:col>
      <xdr:colOff>293689</xdr:colOff>
      <xdr:row>16</xdr:row>
      <xdr:rowOff>150813</xdr:rowOff>
    </xdr:from>
    <xdr:ext cx="1255215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373814" y="2278063"/>
          <a:ext cx="12552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P. ess.</a:t>
          </a:r>
          <a:r>
            <a:rPr lang="en-GB" sz="1100" baseline="0"/>
            <a:t> sur plat. Av:</a:t>
          </a:r>
          <a:endParaRPr lang="en-GB" sz="1100"/>
        </a:p>
      </xdr:txBody>
    </xdr:sp>
    <xdr:clientData/>
  </xdr:oneCellAnchor>
  <xdr:twoCellAnchor>
    <xdr:from>
      <xdr:col>16</xdr:col>
      <xdr:colOff>341313</xdr:colOff>
      <xdr:row>16</xdr:row>
      <xdr:rowOff>184151</xdr:rowOff>
    </xdr:from>
    <xdr:to>
      <xdr:col>19</xdr:col>
      <xdr:colOff>9525</xdr:colOff>
      <xdr:row>18</xdr:row>
      <xdr:rowOff>1588</xdr:rowOff>
    </xdr:to>
    <xdr:sp macro="" textlink="">
      <xdr:nvSpPr>
        <xdr:cNvPr id="60" name="Rectangular Callout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8453438" y="2311401"/>
          <a:ext cx="1501775" cy="198437"/>
        </a:xfrm>
        <a:prstGeom prst="wedgeRectCallout">
          <a:avLst>
            <a:gd name="adj1" fmla="val 90777"/>
            <a:gd name="adj2" fmla="val -229279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16</xdr:col>
      <xdr:colOff>277813</xdr:colOff>
      <xdr:row>16</xdr:row>
      <xdr:rowOff>144463</xdr:rowOff>
    </xdr:from>
    <xdr:ext cx="1350898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389938" y="2271713"/>
          <a:ext cx="13508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P. ess. sur plat.</a:t>
          </a:r>
          <a:r>
            <a:rPr lang="en-GB" sz="1100" baseline="0"/>
            <a:t> Ar:</a:t>
          </a:r>
          <a:endParaRPr lang="en-GB" sz="1100"/>
        </a:p>
      </xdr:txBody>
    </xdr:sp>
    <xdr:clientData/>
  </xdr:oneCellAnchor>
  <xdr:twoCellAnchor>
    <xdr:from>
      <xdr:col>6</xdr:col>
      <xdr:colOff>190501</xdr:colOff>
      <xdr:row>16</xdr:row>
      <xdr:rowOff>54767</xdr:rowOff>
    </xdr:from>
    <xdr:to>
      <xdr:col>6</xdr:col>
      <xdr:colOff>488157</xdr:colOff>
      <xdr:row>19</xdr:row>
      <xdr:rowOff>-1</xdr:rowOff>
    </xdr:to>
    <xdr:sp macro="" textlink="">
      <xdr:nvSpPr>
        <xdr:cNvPr id="62" name="Down Arrow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833814" y="2971798"/>
          <a:ext cx="297656" cy="528639"/>
        </a:xfrm>
        <a:prstGeom prst="downArrow">
          <a:avLst/>
        </a:prstGeom>
        <a:solidFill>
          <a:srgbClr val="FF0000"/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0</xdr:colOff>
      <xdr:row>17</xdr:row>
      <xdr:rowOff>185738</xdr:rowOff>
    </xdr:from>
    <xdr:to>
      <xdr:col>6</xdr:col>
      <xdr:colOff>7938</xdr:colOff>
      <xdr:row>19</xdr:row>
      <xdr:rowOff>190499</xdr:rowOff>
    </xdr:to>
    <xdr:sp macro="" textlink="">
      <xdr:nvSpPr>
        <xdr:cNvPr id="63" name="Rectangular Callout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293269"/>
          <a:ext cx="3651251" cy="397668"/>
        </a:xfrm>
        <a:prstGeom prst="wedgeRectCallout">
          <a:avLst>
            <a:gd name="adj1" fmla="val 58383"/>
            <a:gd name="adj2" fmla="val -102327"/>
          </a:avLst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350838</xdr:colOff>
      <xdr:row>21</xdr:row>
      <xdr:rowOff>15875</xdr:rowOff>
    </xdr:from>
    <xdr:to>
      <xdr:col>21</xdr:col>
      <xdr:colOff>95250</xdr:colOff>
      <xdr:row>21</xdr:row>
      <xdr:rowOff>17463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flipV="1">
          <a:off x="7851776" y="3095625"/>
          <a:ext cx="3411537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87312</xdr:colOff>
      <xdr:row>15</xdr:row>
      <xdr:rowOff>142878</xdr:rowOff>
    </xdr:from>
    <xdr:to>
      <xdr:col>21</xdr:col>
      <xdr:colOff>95250</xdr:colOff>
      <xdr:row>21</xdr:row>
      <xdr:rowOff>127000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 flipH="1" flipV="1">
          <a:off x="11255375" y="2079628"/>
          <a:ext cx="7938" cy="11271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374651</xdr:colOff>
      <xdr:row>16</xdr:row>
      <xdr:rowOff>169863</xdr:rowOff>
    </xdr:from>
    <xdr:to>
      <xdr:col>14</xdr:col>
      <xdr:colOff>23811</xdr:colOff>
      <xdr:row>17</xdr:row>
      <xdr:rowOff>185737</xdr:rowOff>
    </xdr:to>
    <xdr:sp macro="" textlink="">
      <xdr:nvSpPr>
        <xdr:cNvPr id="80" name="Rectangular Callout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6454776" y="2297113"/>
          <a:ext cx="1482723" cy="206374"/>
        </a:xfrm>
        <a:prstGeom prst="wedgeRectCallout">
          <a:avLst>
            <a:gd name="adj1" fmla="val -91645"/>
            <a:gd name="adj2" fmla="val -184512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169333</xdr:colOff>
      <xdr:row>7</xdr:row>
      <xdr:rowOff>190500</xdr:rowOff>
    </xdr:from>
    <xdr:to>
      <xdr:col>4</xdr:col>
      <xdr:colOff>666750</xdr:colOff>
      <xdr:row>17</xdr:row>
      <xdr:rowOff>10583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079750" y="1682750"/>
          <a:ext cx="497417" cy="1830916"/>
        </a:xfrm>
        <a:prstGeom prst="rightBrace">
          <a:avLst>
            <a:gd name="adj1" fmla="val 33865"/>
            <a:gd name="adj2" fmla="val 4539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169333</xdr:colOff>
      <xdr:row>32</xdr:row>
      <xdr:rowOff>169333</xdr:rowOff>
    </xdr:from>
    <xdr:to>
      <xdr:col>6</xdr:col>
      <xdr:colOff>603250</xdr:colOff>
      <xdr:row>34</xdr:row>
      <xdr:rowOff>31750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69333" y="6318250"/>
          <a:ext cx="4402667" cy="26458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5"/>
  <sheetViews>
    <sheetView showGridLines="0" tabSelected="1" zoomScale="90" zoomScaleNormal="90" workbookViewId="0">
      <selection activeCell="E19" sqref="E19:E20"/>
    </sheetView>
  </sheetViews>
  <sheetFormatPr baseColWidth="10" defaultColWidth="8.88671875" defaultRowHeight="14.4" x14ac:dyDescent="0.3"/>
  <cols>
    <col min="1" max="1" width="3.88671875" customWidth="1"/>
    <col min="2" max="2" width="28.6640625" customWidth="1"/>
    <col min="3" max="3" width="6.5546875" customWidth="1"/>
    <col min="4" max="4" width="4.5546875" customWidth="1"/>
    <col min="5" max="5" width="10.44140625" customWidth="1"/>
    <col min="6" max="6" width="5.44140625" customWidth="1"/>
    <col min="22" max="22" width="2.88671875" customWidth="1"/>
    <col min="23" max="23" width="2.5546875" customWidth="1"/>
    <col min="24" max="24" width="7.5546875" hidden="1" customWidth="1"/>
    <col min="25" max="25" width="6.88671875" customWidth="1"/>
    <col min="26" max="26" width="5.88671875" customWidth="1"/>
    <col min="27" max="27" width="2.88671875" customWidth="1"/>
    <col min="28" max="28" width="9.109375" customWidth="1"/>
  </cols>
  <sheetData>
    <row r="1" spans="2:26" ht="15" thickBot="1" x14ac:dyDescent="0.35"/>
    <row r="2" spans="2:26" ht="22.5" customHeight="1" thickBot="1" x14ac:dyDescent="0.45">
      <c r="B2" s="20" t="s">
        <v>17</v>
      </c>
    </row>
    <row r="3" spans="2:26" ht="15" thickBot="1" x14ac:dyDescent="0.35">
      <c r="C3" s="32"/>
      <c r="D3" s="32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6"/>
    </row>
    <row r="4" spans="2:26" ht="15" thickBot="1" x14ac:dyDescent="0.35">
      <c r="B4" s="4" t="s">
        <v>6</v>
      </c>
      <c r="C4" s="23">
        <f>VLOOKUP($B$2,$B$26:$F$34,2)</f>
        <v>240</v>
      </c>
      <c r="D4" s="23" t="s">
        <v>10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0"/>
    </row>
    <row r="5" spans="2:26" ht="15" thickBot="1" x14ac:dyDescent="0.35">
      <c r="B5" s="4" t="s">
        <v>5</v>
      </c>
      <c r="C5" s="23">
        <f>VLOOKUP($B$2,$B$26:$F$34,3)</f>
        <v>350</v>
      </c>
      <c r="D5" s="23" t="s">
        <v>11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0"/>
      <c r="X5" s="1" t="s">
        <v>2</v>
      </c>
      <c r="Y5" s="1">
        <f>C10-C7</f>
        <v>105</v>
      </c>
      <c r="Z5" s="1"/>
    </row>
    <row r="6" spans="2:26" ht="15" thickBot="1" x14ac:dyDescent="0.35">
      <c r="B6" s="4" t="s">
        <v>4</v>
      </c>
      <c r="C6" s="23">
        <f>VLOOKUP($B$2,$B$26:$F$34,4)</f>
        <v>205</v>
      </c>
      <c r="D6" s="23" t="s">
        <v>11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0"/>
      <c r="X6" s="1" t="s">
        <v>1</v>
      </c>
      <c r="Y6" s="1">
        <f>C4-Y5</f>
        <v>135</v>
      </c>
      <c r="Z6" s="1"/>
    </row>
    <row r="7" spans="2:26" ht="15" thickBot="1" x14ac:dyDescent="0.35">
      <c r="B7" s="4" t="s">
        <v>3</v>
      </c>
      <c r="C7" s="24">
        <v>45</v>
      </c>
      <c r="D7" s="23" t="s">
        <v>10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0"/>
      <c r="X7" s="1" t="s">
        <v>0</v>
      </c>
      <c r="Y7" s="1">
        <f>C12+C10</f>
        <v>250</v>
      </c>
      <c r="Z7" s="1"/>
    </row>
    <row r="8" spans="2:26" ht="15" thickBot="1" x14ac:dyDescent="0.35">
      <c r="B8" s="9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10"/>
    </row>
    <row r="9" spans="2:26" ht="15" thickBot="1" x14ac:dyDescent="0.35">
      <c r="B9" s="27" t="s">
        <v>9</v>
      </c>
      <c r="C9" s="25">
        <v>20</v>
      </c>
      <c r="D9" s="27" t="s">
        <v>11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10"/>
    </row>
    <row r="10" spans="2:26" ht="15" thickBot="1" x14ac:dyDescent="0.35">
      <c r="B10" s="30" t="s">
        <v>7</v>
      </c>
      <c r="C10" s="25">
        <v>150</v>
      </c>
      <c r="D10" s="27" t="s">
        <v>10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7">
        <f>C4</f>
        <v>240</v>
      </c>
      <c r="Q10" s="3"/>
      <c r="R10" s="3"/>
      <c r="S10" s="3"/>
      <c r="T10" s="3"/>
      <c r="U10" s="3"/>
      <c r="V10" s="10"/>
    </row>
    <row r="11" spans="2:26" ht="15" thickBot="1" x14ac:dyDescent="0.35">
      <c r="B11" s="30" t="s">
        <v>8</v>
      </c>
      <c r="C11" s="25">
        <v>150</v>
      </c>
      <c r="D11" s="27" t="s">
        <v>10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10"/>
    </row>
    <row r="12" spans="2:26" ht="15" thickBot="1" x14ac:dyDescent="0.35">
      <c r="B12" s="27" t="s">
        <v>26</v>
      </c>
      <c r="C12" s="25">
        <v>100</v>
      </c>
      <c r="D12" s="27" t="s">
        <v>10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10"/>
    </row>
    <row r="13" spans="2:26" ht="15" thickBot="1" x14ac:dyDescent="0.35">
      <c r="B13" s="27" t="s">
        <v>14</v>
      </c>
      <c r="C13" s="25">
        <v>258</v>
      </c>
      <c r="D13" s="27" t="s">
        <v>11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10"/>
    </row>
    <row r="14" spans="2:26" ht="15" thickBot="1" x14ac:dyDescent="0.35">
      <c r="B14" s="28" t="s">
        <v>20</v>
      </c>
      <c r="C14" s="26">
        <v>0</v>
      </c>
      <c r="D14" s="28" t="s">
        <v>13</v>
      </c>
      <c r="E14" s="3"/>
      <c r="F14" s="3"/>
      <c r="G14" s="3"/>
      <c r="H14" s="3"/>
      <c r="I14" s="37">
        <f>C7</f>
        <v>45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10"/>
    </row>
    <row r="15" spans="2:26" ht="15" thickBot="1" x14ac:dyDescent="0.35">
      <c r="B15" s="27" t="s">
        <v>37</v>
      </c>
      <c r="C15" s="25">
        <v>14</v>
      </c>
      <c r="D15" s="27" t="s">
        <v>13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10"/>
    </row>
    <row r="16" spans="2:26" ht="15" thickBot="1" x14ac:dyDescent="0.35">
      <c r="B16" s="27" t="s">
        <v>35</v>
      </c>
      <c r="C16" s="25">
        <v>16</v>
      </c>
      <c r="D16" s="29" t="s">
        <v>13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10"/>
    </row>
    <row r="17" spans="2:22" ht="15" thickBot="1" x14ac:dyDescent="0.35">
      <c r="B17" s="27" t="s">
        <v>27</v>
      </c>
      <c r="C17" s="25">
        <v>14</v>
      </c>
      <c r="D17" s="29" t="s">
        <v>13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10"/>
    </row>
    <row r="18" spans="2:22" ht="15" thickBot="1" x14ac:dyDescent="0.35">
      <c r="B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7">
        <f>C5</f>
        <v>350</v>
      </c>
      <c r="O18" s="3"/>
      <c r="P18" s="3"/>
      <c r="Q18" s="3"/>
      <c r="R18" s="3"/>
      <c r="S18" s="37">
        <f>C6</f>
        <v>205</v>
      </c>
      <c r="T18" s="3"/>
      <c r="U18" s="3"/>
      <c r="V18" s="10"/>
    </row>
    <row r="19" spans="2:22" x14ac:dyDescent="0.3">
      <c r="B19" s="43" t="s">
        <v>12</v>
      </c>
      <c r="C19" s="44"/>
      <c r="D19" s="7"/>
      <c r="E19" s="41">
        <f>((C5*Y5-C6*Y6)/Y7)+C9</f>
        <v>56.3</v>
      </c>
      <c r="F19" s="47" t="s">
        <v>13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10"/>
    </row>
    <row r="20" spans="2:22" ht="15" thickBot="1" x14ac:dyDescent="0.35">
      <c r="B20" s="45"/>
      <c r="C20" s="46"/>
      <c r="D20" s="8"/>
      <c r="E20" s="42"/>
      <c r="F20" s="4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10"/>
    </row>
    <row r="21" spans="2:22" ht="15" customHeight="1" thickBot="1" x14ac:dyDescent="0.35">
      <c r="B21" s="9"/>
      <c r="C21" s="3"/>
      <c r="D21" s="3"/>
      <c r="E21" s="3"/>
      <c r="F21" s="3"/>
      <c r="G21" s="3"/>
      <c r="H21" s="3" t="str">
        <f>B12&amp;" "&amp;C12</f>
        <v>Long. Flèche: 100</v>
      </c>
      <c r="I21" s="3"/>
      <c r="J21" s="3"/>
      <c r="K21" s="3"/>
      <c r="L21" s="3"/>
      <c r="M21" s="33" t="str">
        <f>B10&amp;" "&amp;C10</f>
        <v>Long. Plat_Partie_AV: 150</v>
      </c>
      <c r="N21" s="3"/>
      <c r="O21" s="3"/>
      <c r="P21" s="3"/>
      <c r="Q21" s="3"/>
      <c r="R21" s="3"/>
      <c r="S21" s="3" t="str">
        <f>B11&amp;" "&amp;C11</f>
        <v>Long. Plat_Partie_AR: 150</v>
      </c>
      <c r="T21" s="3"/>
      <c r="U21" s="3"/>
      <c r="V21" s="10"/>
    </row>
    <row r="22" spans="2:22" x14ac:dyDescent="0.3">
      <c r="B22" s="43" t="s">
        <v>15</v>
      </c>
      <c r="C22" s="44"/>
      <c r="D22" s="5"/>
      <c r="E22" s="41">
        <f>(SUM(C13:C17)+SUM(C5:C6))</f>
        <v>857</v>
      </c>
      <c r="F22" s="47" t="s">
        <v>13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10"/>
    </row>
    <row r="23" spans="2:22" ht="15" thickBot="1" x14ac:dyDescent="0.35">
      <c r="B23" s="45"/>
      <c r="C23" s="46"/>
      <c r="D23" s="6"/>
      <c r="E23" s="42"/>
      <c r="F23" s="4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10"/>
    </row>
    <row r="24" spans="2:22" ht="15" thickBot="1" x14ac:dyDescent="0.35">
      <c r="B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10"/>
    </row>
    <row r="25" spans="2:22" ht="12.75" customHeight="1" thickBot="1" x14ac:dyDescent="0.35">
      <c r="B25" s="17" t="s">
        <v>23</v>
      </c>
      <c r="C25" s="17" t="s">
        <v>21</v>
      </c>
      <c r="D25" s="17" t="s">
        <v>18</v>
      </c>
      <c r="E25" s="17" t="s">
        <v>19</v>
      </c>
      <c r="F25" s="14" t="s">
        <v>22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10"/>
    </row>
    <row r="26" spans="2:22" ht="12.75" customHeight="1" x14ac:dyDescent="0.3">
      <c r="B26" s="21" t="s">
        <v>16</v>
      </c>
      <c r="C26" s="15">
        <v>253</v>
      </c>
      <c r="D26" s="15">
        <v>394</v>
      </c>
      <c r="E26" s="18">
        <v>291</v>
      </c>
      <c r="F26" s="15">
        <f>D26+E26</f>
        <v>685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10"/>
    </row>
    <row r="27" spans="2:22" ht="12.75" customHeight="1" x14ac:dyDescent="0.3">
      <c r="B27" s="22" t="s">
        <v>34</v>
      </c>
      <c r="C27" s="13">
        <v>235</v>
      </c>
      <c r="D27" s="13">
        <v>370</v>
      </c>
      <c r="E27" s="9">
        <v>270</v>
      </c>
      <c r="F27" s="13">
        <f t="shared" ref="F27:F34" si="0">D27+E27</f>
        <v>640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10"/>
    </row>
    <row r="28" spans="2:22" ht="12.75" customHeight="1" x14ac:dyDescent="0.3">
      <c r="B28" s="22" t="s">
        <v>30</v>
      </c>
      <c r="C28" s="13">
        <v>240</v>
      </c>
      <c r="D28" s="13">
        <v>400</v>
      </c>
      <c r="E28" s="9">
        <v>260</v>
      </c>
      <c r="F28" s="13">
        <f t="shared" ref="F28:F29" si="1">D28+E28</f>
        <v>660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10"/>
    </row>
    <row r="29" spans="2:22" ht="12.75" customHeight="1" x14ac:dyDescent="0.3">
      <c r="B29" s="22" t="s">
        <v>31</v>
      </c>
      <c r="C29" s="13">
        <v>240</v>
      </c>
      <c r="D29" s="13">
        <v>435</v>
      </c>
      <c r="E29" s="9">
        <v>290</v>
      </c>
      <c r="F29" s="13">
        <f t="shared" si="1"/>
        <v>725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10"/>
    </row>
    <row r="30" spans="2:22" ht="12.75" customHeight="1" x14ac:dyDescent="0.3">
      <c r="B30" s="22" t="s">
        <v>24</v>
      </c>
      <c r="C30" s="13">
        <v>240</v>
      </c>
      <c r="D30" s="13">
        <v>315</v>
      </c>
      <c r="E30" s="9">
        <v>220</v>
      </c>
      <c r="F30" s="13">
        <f t="shared" ref="F30:F33" si="2">D30+E30</f>
        <v>535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10"/>
    </row>
    <row r="31" spans="2:22" ht="12.75" customHeight="1" x14ac:dyDescent="0.3">
      <c r="B31" s="22" t="s">
        <v>25</v>
      </c>
      <c r="C31" s="13">
        <v>240</v>
      </c>
      <c r="D31" s="13">
        <v>343</v>
      </c>
      <c r="E31" s="9">
        <v>232</v>
      </c>
      <c r="F31" s="13">
        <f t="shared" si="2"/>
        <v>575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10"/>
    </row>
    <row r="32" spans="2:22" ht="12.75" customHeight="1" x14ac:dyDescent="0.3">
      <c r="B32" s="22" t="s">
        <v>29</v>
      </c>
      <c r="C32" s="13">
        <v>240</v>
      </c>
      <c r="D32" s="13">
        <v>345</v>
      </c>
      <c r="E32" s="9">
        <v>240</v>
      </c>
      <c r="F32" s="13">
        <f t="shared" si="2"/>
        <v>585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10"/>
    </row>
    <row r="33" spans="2:22" ht="15" thickBot="1" x14ac:dyDescent="0.35">
      <c r="B33" s="22" t="s">
        <v>17</v>
      </c>
      <c r="C33" s="13">
        <v>240</v>
      </c>
      <c r="D33" s="13">
        <v>350</v>
      </c>
      <c r="E33" s="9">
        <v>205</v>
      </c>
      <c r="F33" s="13">
        <f t="shared" si="2"/>
        <v>555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10"/>
    </row>
    <row r="34" spans="2:22" ht="15" thickBot="1" x14ac:dyDescent="0.35">
      <c r="B34" s="25" t="s">
        <v>28</v>
      </c>
      <c r="C34" s="2">
        <v>240</v>
      </c>
      <c r="D34" s="2">
        <v>370</v>
      </c>
      <c r="E34" s="31">
        <v>244</v>
      </c>
      <c r="F34" s="38">
        <f t="shared" si="0"/>
        <v>614</v>
      </c>
      <c r="G34" s="3"/>
      <c r="H34" s="3"/>
      <c r="I34" s="3"/>
      <c r="J34" s="3"/>
      <c r="K34" s="3"/>
      <c r="L34" s="3"/>
      <c r="M34" s="3"/>
      <c r="N34" s="3"/>
      <c r="O34" s="3"/>
      <c r="P34" s="34"/>
      <c r="Q34" s="35" t="s">
        <v>32</v>
      </c>
      <c r="R34" s="35"/>
      <c r="S34" s="35"/>
      <c r="T34" s="36"/>
      <c r="U34" s="39" t="s">
        <v>36</v>
      </c>
      <c r="V34" s="40"/>
    </row>
    <row r="35" spans="2:22" ht="15" thickBot="1" x14ac:dyDescent="0.3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34"/>
      <c r="Q35" s="35"/>
      <c r="R35" s="35"/>
      <c r="S35" s="35"/>
      <c r="T35" s="35"/>
      <c r="U35" s="39" t="s">
        <v>33</v>
      </c>
      <c r="V35" s="40"/>
    </row>
  </sheetData>
  <mergeCells count="8">
    <mergeCell ref="U35:V35"/>
    <mergeCell ref="U34:V34"/>
    <mergeCell ref="E19:E20"/>
    <mergeCell ref="B19:C20"/>
    <mergeCell ref="F19:F20"/>
    <mergeCell ref="F22:F23"/>
    <mergeCell ref="E22:E23"/>
    <mergeCell ref="B22:C23"/>
  </mergeCells>
  <dataValidations xWindow="172" yWindow="238" count="1">
    <dataValidation type="list" allowBlank="1" showInputMessage="1" showErrorMessage="1" promptTitle="Choisir le type de véhicule" prompt=" " sqref="B2" xr:uid="{00000000-0002-0000-0000-000000000000}">
      <formula1>$B$26:$B$34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880893DE8CEB4CB3C3A71A9A393B68" ma:contentTypeVersion="0" ma:contentTypeDescription="Create a new document." ma:contentTypeScope="" ma:versionID="cdb7fc808fba2c5c77ea53ff2400859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7f51c56e2ae023e44d46c811df2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4D4559-F760-4746-ADFC-9B736B7622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077DED-FB20-43F6-8097-2C4BA3C41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938E13-D29B-4C06-9A72-C166390118A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BELGACOM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id921327</dc:creator>
  <cp:lastModifiedBy>frede_kike2gm</cp:lastModifiedBy>
  <dcterms:created xsi:type="dcterms:W3CDTF">2012-12-24T14:27:03Z</dcterms:created>
  <dcterms:modified xsi:type="dcterms:W3CDTF">2019-09-28T22:14:00Z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0x0101005F880893DE8CEB4CB3C3A71A9A393B68</vt:lpwstr>
  </property>
  <property fmtid="{D5CDD505-2E9C-101B-9397-08002B2CF9AE}" pid="3" name="i4feb4330ccd47a7b61200b0e6258e2f">
    <vt:lpwstr>To be defined|11fe68f8-7136-4814-8abf-edd87a242fb5</vt:lpwstr>
  </property>
  <property fmtid="{D5CDD505-2E9C-101B-9397-08002B2CF9AE}" pid="4" name="IsMyDocuments">
    <vt:bool>true</vt:bool>
  </property>
  <property fmtid="{D5CDD505-2E9C-101B-9397-08002B2CF9AE}" pid="5" name="c76028c8cdaf41bdb04a4b203deefed8">
    <vt:lpwstr>Internal Use Only|49c55b52-19f9-4fed-9954-548f39c33aab</vt:lpwstr>
  </property>
  <property fmtid="{D5CDD505-2E9C-101B-9397-08002B2CF9AE}" pid="6" name="TaxCatchAll">
    <vt:lpwstr>3;#Default;#2;#Internal Use Only;#1;#To be defined</vt:lpwstr>
  </property>
  <property fmtid="{D5CDD505-2E9C-101B-9397-08002B2CF9AE}" pid="7" name="c7b9431e5d514ca7ab6f277c4216a072">
    <vt:lpwstr>Default|ca37003d-03f9-4975-bccb-493489ca4082</vt:lpwstr>
  </property>
</Properties>
</file>