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ie\Desktop\Pva\status-mcdf\"/>
    </mc:Choice>
  </mc:AlternateContent>
  <xr:revisionPtr revIDLastSave="0" documentId="8_{2D1C02B2-1A9F-48C4-AF27-B190D8B533B5}" xr6:coauthVersionLast="41" xr6:coauthVersionMax="41" xr10:uidLastSave="{00000000-0000-0000-0000-000000000000}"/>
  <bookViews>
    <workbookView xWindow="-120" yWindow="-120" windowWidth="20730" windowHeight="11160" activeTab="2" xr2:uid="{00000000-000D-0000-FFFF-FFFF00000000}"/>
  </bookViews>
  <sheets>
    <sheet name="Inscription " sheetId="5" r:id="rId1"/>
    <sheet name="Finance" sheetId="6" r:id="rId2"/>
    <sheet name="Configuration" sheetId="4" r:id="rId3"/>
  </sheets>
  <definedNames>
    <definedName name="_xlnm._FilterDatabase" localSheetId="0" hidden="1">'Inscription '!$A$3:$J$63</definedName>
    <definedName name="_xlnm.Print_Titles" localSheetId="0">'Inscription '!$1:$3</definedName>
  </definedNames>
  <calcPr calcId="181029"/>
</workbook>
</file>

<file path=xl/calcChain.xml><?xml version="1.0" encoding="utf-8"?>
<calcChain xmlns="http://schemas.openxmlformats.org/spreadsheetml/2006/main">
  <c r="J5" i="5" l="1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A22" i="6" l="1"/>
  <c r="A23" i="6"/>
  <c r="A66" i="5"/>
  <c r="G3" i="5" l="1"/>
  <c r="F3" i="5"/>
  <c r="D32" i="6"/>
  <c r="D31" i="6"/>
  <c r="D30" i="6"/>
  <c r="D29" i="6"/>
  <c r="F66" i="5" l="1"/>
  <c r="E32" i="6" l="1"/>
  <c r="E31" i="6"/>
  <c r="E30" i="6"/>
  <c r="E29" i="6"/>
  <c r="E28" i="6"/>
  <c r="J4" i="5"/>
  <c r="F67" i="5" l="1"/>
  <c r="B1" i="5"/>
  <c r="A1" i="6"/>
  <c r="B19" i="6" l="1"/>
  <c r="B13" i="6"/>
  <c r="C66" i="5"/>
  <c r="E3" i="5"/>
  <c r="D3" i="5"/>
  <c r="B28" i="6" l="1"/>
  <c r="B67" i="5"/>
  <c r="E24" i="6" s="1"/>
  <c r="C67" i="5" l="1"/>
  <c r="E23" i="6" s="1"/>
  <c r="A67" i="5"/>
  <c r="I67" i="5" l="1"/>
  <c r="E22" i="6"/>
  <c r="B31" i="6" l="1"/>
  <c r="E25" i="6"/>
  <c r="B25" i="6" s="1"/>
</calcChain>
</file>

<file path=xl/sharedStrings.xml><?xml version="1.0" encoding="utf-8"?>
<sst xmlns="http://schemas.openxmlformats.org/spreadsheetml/2006/main" count="50" uniqueCount="33">
  <si>
    <t>Espèces</t>
  </si>
  <si>
    <t>Total</t>
  </si>
  <si>
    <t>PRIX total</t>
  </si>
  <si>
    <t>Plaques rallyes</t>
  </si>
  <si>
    <t>Sur place</t>
  </si>
  <si>
    <t xml:space="preserve">Depenses engagées par l'organisateur </t>
  </si>
  <si>
    <t>TOTAL DEPENSES</t>
  </si>
  <si>
    <t>Activité</t>
  </si>
  <si>
    <t>Tarif MCDF</t>
  </si>
  <si>
    <t>Tarif Non MCDF</t>
  </si>
  <si>
    <t>Type Reglement</t>
  </si>
  <si>
    <t>Inscription</t>
  </si>
  <si>
    <t>A l'inscription</t>
  </si>
  <si>
    <t>Nom</t>
  </si>
  <si>
    <t>Prenon</t>
  </si>
  <si>
    <t>Numéro Adherent</t>
  </si>
  <si>
    <t>Mode reglement</t>
  </si>
  <si>
    <t>Total à payer</t>
  </si>
  <si>
    <t>Virement</t>
  </si>
  <si>
    <t>Référence Chéque</t>
  </si>
  <si>
    <t>Chèques</t>
  </si>
  <si>
    <t>Factures réglées par le MCDF</t>
  </si>
  <si>
    <t>Acompte MCDF</t>
  </si>
  <si>
    <t>A rembourser à l'organisateur</t>
  </si>
  <si>
    <t>Resultat de la Sortie</t>
  </si>
  <si>
    <t>Antenne</t>
  </si>
  <si>
    <t>Date</t>
  </si>
  <si>
    <t>Frais de reconnaissance (essence)</t>
  </si>
  <si>
    <t>Espéces</t>
  </si>
  <si>
    <t>Nombre</t>
  </si>
  <si>
    <t>Inscription (Equipages)</t>
  </si>
  <si>
    <t>Intitulé</t>
  </si>
  <si>
    <t xml:space="preserve">En attente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</si>
</sst>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 style="medium">
        <color indexed="64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0" fillId="5" borderId="0" xfId="0" applyFill="1"/>
    <xf numFmtId="0" fontId="5" fillId="5" borderId="0" xfId="0" applyFont="1" applyFill="1" applyAlignment="1">
      <alignment vertical="center"/>
    </xf>
    <xf numFmtId="164" fontId="0" fillId="0" borderId="13" xfId="0" applyNumberFormat="1" applyBorder="1" applyAlignment="1">
      <alignment vertical="center" wrapText="1"/>
    </xf>
    <xf numFmtId="0" fontId="0" fillId="0" borderId="14" xfId="0" applyBorder="1"/>
    <xf numFmtId="164" fontId="0" fillId="0" borderId="16" xfId="0" applyNumberFormat="1" applyBorder="1"/>
    <xf numFmtId="0" fontId="3" fillId="3" borderId="6" xfId="0" applyFont="1" applyFill="1" applyBorder="1"/>
    <xf numFmtId="164" fontId="2" fillId="2" borderId="5" xfId="0" applyNumberFormat="1" applyFont="1" applyFill="1" applyBorder="1" applyAlignment="1">
      <alignment horizontal="center" vertical="center"/>
    </xf>
    <xf numFmtId="0" fontId="3" fillId="7" borderId="6" xfId="0" applyFont="1" applyFill="1" applyBorder="1"/>
    <xf numFmtId="164" fontId="0" fillId="0" borderId="13" xfId="0" applyNumberFormat="1" applyBorder="1"/>
    <xf numFmtId="0" fontId="0" fillId="3" borderId="17" xfId="0" applyFill="1" applyBorder="1"/>
    <xf numFmtId="0" fontId="0" fillId="3" borderId="11" xfId="0" applyFill="1" applyBorder="1"/>
    <xf numFmtId="0" fontId="0" fillId="0" borderId="0" xfId="0" applyProtection="1">
      <protection locked="0"/>
    </xf>
    <xf numFmtId="0" fontId="0" fillId="4" borderId="9" xfId="0" applyFill="1" applyBorder="1" applyAlignment="1" applyProtection="1">
      <alignment horizontal="center" vertical="center" textRotation="45"/>
      <protection locked="0"/>
    </xf>
    <xf numFmtId="0" fontId="0" fillId="4" borderId="21" xfId="0" applyFill="1" applyBorder="1" applyAlignment="1" applyProtection="1">
      <alignment horizontal="center" vertical="center" textRotation="45"/>
      <protection locked="0"/>
    </xf>
    <xf numFmtId="0" fontId="0" fillId="4" borderId="21" xfId="0" applyFill="1" applyBorder="1" applyAlignment="1" applyProtection="1">
      <alignment horizontal="center" vertical="center" textRotation="45" wrapText="1"/>
      <protection locked="0"/>
    </xf>
    <xf numFmtId="0" fontId="0" fillId="4" borderId="22" xfId="0" applyFill="1" applyBorder="1" applyAlignment="1" applyProtection="1">
      <alignment horizontal="center" vertical="center" textRotation="45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5" xfId="0" applyBorder="1" applyAlignment="1" applyProtection="1">
      <alignment vertical="center" wrapText="1"/>
      <protection locked="0"/>
    </xf>
    <xf numFmtId="164" fontId="0" fillId="0" borderId="0" xfId="0" applyNumberFormat="1" applyProtection="1">
      <protection locked="0"/>
    </xf>
    <xf numFmtId="0" fontId="0" fillId="0" borderId="1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0" xfId="0" applyBorder="1" applyProtection="1">
      <protection locked="0"/>
    </xf>
    <xf numFmtId="164" fontId="0" fillId="0" borderId="20" xfId="0" applyNumberFormat="1" applyBorder="1" applyProtection="1">
      <protection locked="0"/>
    </xf>
    <xf numFmtId="0" fontId="0" fillId="0" borderId="11" xfId="0" applyBorder="1" applyProtection="1">
      <protection locked="0"/>
    </xf>
    <xf numFmtId="164" fontId="0" fillId="0" borderId="12" xfId="0" applyNumberFormat="1" applyBorder="1" applyProtection="1">
      <protection locked="0"/>
    </xf>
    <xf numFmtId="44" fontId="0" fillId="0" borderId="18" xfId="0" applyNumberFormat="1" applyBorder="1"/>
    <xf numFmtId="44" fontId="0" fillId="0" borderId="9" xfId="0" applyNumberFormat="1" applyBorder="1"/>
    <xf numFmtId="44" fontId="0" fillId="0" borderId="13" xfId="0" applyNumberFormat="1" applyBorder="1"/>
    <xf numFmtId="0" fontId="2" fillId="0" borderId="32" xfId="0" applyFont="1" applyBorder="1" applyAlignment="1">
      <alignment horizontal="left" vertical="center"/>
    </xf>
    <xf numFmtId="0" fontId="0" fillId="3" borderId="10" xfId="0" applyFill="1" applyBorder="1"/>
    <xf numFmtId="0" fontId="0" fillId="3" borderId="3" xfId="0" applyFill="1" applyBorder="1"/>
    <xf numFmtId="0" fontId="0" fillId="3" borderId="18" xfId="0" applyFill="1" applyBorder="1"/>
    <xf numFmtId="0" fontId="0" fillId="7" borderId="17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0" borderId="33" xfId="0" applyBorder="1" applyAlignment="1" applyProtection="1">
      <alignment vertical="center"/>
      <protection locked="0"/>
    </xf>
    <xf numFmtId="164" fontId="1" fillId="2" borderId="1" xfId="1" applyNumberFormat="1" applyFill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164" fontId="1" fillId="2" borderId="4" xfId="1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vertical="center"/>
      <protection locked="0"/>
    </xf>
    <xf numFmtId="164" fontId="0" fillId="0" borderId="18" xfId="0" applyNumberFormat="1" applyBorder="1" applyProtection="1">
      <protection locked="0"/>
    </xf>
    <xf numFmtId="0" fontId="0" fillId="0" borderId="11" xfId="0" applyBorder="1"/>
    <xf numFmtId="164" fontId="0" fillId="0" borderId="0" xfId="0" applyNumberFormat="1"/>
    <xf numFmtId="0" fontId="0" fillId="0" borderId="20" xfId="0" applyBorder="1" applyProtection="1">
      <protection locked="0"/>
    </xf>
    <xf numFmtId="0" fontId="0" fillId="0" borderId="12" xfId="0" applyBorder="1" applyProtection="1">
      <protection locked="0"/>
    </xf>
    <xf numFmtId="0" fontId="4" fillId="0" borderId="14" xfId="0" applyFont="1" applyBorder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horizontal="center" vertical="top" wrapText="1"/>
      <protection locked="0"/>
    </xf>
    <xf numFmtId="44" fontId="0" fillId="0" borderId="12" xfId="0" applyNumberFormat="1" applyBorder="1"/>
    <xf numFmtId="44" fontId="0" fillId="3" borderId="13" xfId="0" applyNumberFormat="1" applyFill="1" applyBorder="1"/>
    <xf numFmtId="0" fontId="0" fillId="5" borderId="3" xfId="0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2" fillId="3" borderId="36" xfId="0" applyFont="1" applyFill="1" applyBorder="1"/>
    <xf numFmtId="0" fontId="2" fillId="3" borderId="37" xfId="0" applyFont="1" applyFill="1" applyBorder="1"/>
    <xf numFmtId="0" fontId="3" fillId="3" borderId="23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0" borderId="17" xfId="0" applyBorder="1"/>
    <xf numFmtId="0" fontId="0" fillId="0" borderId="3" xfId="0" applyBorder="1"/>
    <xf numFmtId="0" fontId="0" fillId="0" borderId="10" xfId="0" applyBorder="1"/>
    <xf numFmtId="0" fontId="0" fillId="0" borderId="20" xfId="0" applyBorder="1"/>
    <xf numFmtId="0" fontId="0" fillId="0" borderId="11" xfId="0" applyBorder="1"/>
    <xf numFmtId="0" fontId="0" fillId="0" borderId="12" xfId="0" applyBorder="1"/>
    <xf numFmtId="0" fontId="3" fillId="3" borderId="29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164" fontId="2" fillId="3" borderId="7" xfId="0" applyNumberFormat="1" applyFont="1" applyFill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2" fillId="7" borderId="7" xfId="0" applyNumberFormat="1" applyFont="1" applyFill="1" applyBorder="1" applyAlignment="1">
      <alignment horizontal="center"/>
    </xf>
    <xf numFmtId="164" fontId="0" fillId="7" borderId="7" xfId="0" applyNumberFormat="1" applyFill="1" applyBorder="1" applyAlignment="1">
      <alignment horizontal="center"/>
    </xf>
    <xf numFmtId="164" fontId="0" fillId="7" borderId="8" xfId="0" applyNumberFormat="1" applyFill="1" applyBorder="1" applyAlignment="1">
      <alignment horizontal="center"/>
    </xf>
    <xf numFmtId="0" fontId="3" fillId="6" borderId="29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8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"/>
  <sheetViews>
    <sheetView showZeros="0" workbookViewId="0">
      <selection activeCell="A3" sqref="A3"/>
    </sheetView>
  </sheetViews>
  <sheetFormatPr baseColWidth="10" defaultRowHeight="15" x14ac:dyDescent="0.25"/>
  <cols>
    <col min="1" max="1" width="20.7109375" style="13" customWidth="1"/>
    <col min="2" max="2" width="12" style="13" customWidth="1"/>
    <col min="3" max="3" width="6.85546875" style="13" customWidth="1"/>
    <col min="4" max="7" width="5.7109375" style="13" customWidth="1"/>
    <col min="8" max="8" width="9.5703125" style="13" customWidth="1"/>
    <col min="9" max="9" width="24" style="13" customWidth="1"/>
    <col min="10" max="10" width="10.7109375" style="13" customWidth="1"/>
    <col min="11" max="11" width="9.28515625" style="13" customWidth="1"/>
    <col min="12" max="16384" width="11.42578125" style="13"/>
  </cols>
  <sheetData>
    <row r="1" spans="1:11" ht="15.75" thickTop="1" x14ac:dyDescent="0.25">
      <c r="B1" s="64" t="str">
        <f>"Antenne "&amp;Configuration!B1&amp;" "&amp;Configuration!B3&amp;" "&amp;Configuration!B2</f>
        <v xml:space="preserve">Antenne   </v>
      </c>
      <c r="C1" s="65"/>
      <c r="D1" s="65"/>
      <c r="E1" s="65"/>
      <c r="F1" s="65"/>
      <c r="G1" s="65"/>
      <c r="H1" s="65"/>
      <c r="I1" s="65"/>
      <c r="J1" s="65"/>
      <c r="K1" s="66"/>
    </row>
    <row r="2" spans="1:11" ht="15.75" thickBot="1" x14ac:dyDescent="0.3">
      <c r="B2" s="67"/>
      <c r="C2" s="68"/>
      <c r="D2" s="68"/>
      <c r="E2" s="68"/>
      <c r="F2" s="68"/>
      <c r="G2" s="68"/>
      <c r="H2" s="68"/>
      <c r="I2" s="68"/>
      <c r="J2" s="68"/>
      <c r="K2" s="69"/>
    </row>
    <row r="3" spans="1:11" ht="75" thickTop="1" thickBot="1" x14ac:dyDescent="0.3">
      <c r="A3" s="14" t="s">
        <v>13</v>
      </c>
      <c r="B3" s="15" t="s">
        <v>14</v>
      </c>
      <c r="C3" s="15" t="s">
        <v>15</v>
      </c>
      <c r="D3" s="16">
        <f>Configuration!A11</f>
        <v>0</v>
      </c>
      <c r="E3" s="16">
        <f>Configuration!A12</f>
        <v>0</v>
      </c>
      <c r="F3" s="16">
        <f>Configuration!A13</f>
        <v>0</v>
      </c>
      <c r="G3" s="16">
        <f>Configuration!A14</f>
        <v>0</v>
      </c>
      <c r="H3" s="16" t="s">
        <v>16</v>
      </c>
      <c r="I3" s="16" t="s">
        <v>19</v>
      </c>
      <c r="J3" s="17" t="s">
        <v>17</v>
      </c>
    </row>
    <row r="4" spans="1:11" s="19" customFormat="1" ht="15.75" thickBot="1" x14ac:dyDescent="0.3">
      <c r="A4" s="29"/>
      <c r="B4" s="56"/>
      <c r="C4" s="56"/>
      <c r="D4" s="56"/>
      <c r="E4" s="56"/>
      <c r="F4" s="56"/>
      <c r="G4" s="56"/>
      <c r="H4" s="56"/>
      <c r="I4" s="18"/>
      <c r="J4" s="4">
        <f>IF(A4="",0,IF(AND(C4&gt;0,C4&lt;9999),Configuration!$B$10,IF(C4=9999,0,Configuration!$C$10)))+IF(A4="",0,IF(Configuration!$D$11=Configuration!$F$2,D4,0)*(IF(C4&gt;0,Configuration!$B$11,Configuration!$C$11)))+IF(A4="",0,IF(Configuration!$D$12=Configuration!$F$2,E4,0)*(IF(C4&gt;0,Configuration!$B$12,Configuration!$C$12)))+IF(Configuration!$D$13=Configuration!$F$2,F4,0)*(IF(C4&gt;0,Configuration!$B$13,Configuration!$C$13))+IF(Configuration!$D$14=Configuration!$F$2,G4,0)*(IF(C4&gt;0,Configuration!$B$14,Configuration!$C$14))</f>
        <v>0</v>
      </c>
    </row>
    <row r="5" spans="1:11" ht="17.25" thickTop="1" thickBot="1" x14ac:dyDescent="0.3">
      <c r="A5" s="57"/>
      <c r="B5" s="58"/>
      <c r="C5" s="58"/>
      <c r="D5" s="22"/>
      <c r="E5" s="22"/>
      <c r="F5" s="22"/>
      <c r="G5" s="22"/>
      <c r="H5" s="22"/>
      <c r="I5" s="59"/>
      <c r="J5" s="4">
        <f>IF(A5="",0,IF(AND(C5&gt;0,C5&lt;9999),Configuration!$B$10,IF(C5=9999,0,Configuration!$C$10)))+IF(A5="",0,IF(Configuration!$D$11=Configuration!$F$2,D5,0)*(IF(C5&gt;0,Configuration!$B$11,Configuration!$C$11)))+IF(A5="",0,IF(Configuration!$D$12=Configuration!$F$2,E5,0)*(IF(C5&gt;0,Configuration!$B$12,Configuration!$C$12)))+IF(Configuration!$D$13=Configuration!$F$2,F5,0)*(IF(C5&gt;0,Configuration!$B$13,Configuration!$C$13))+IF(Configuration!$D$14=Configuration!$F$2,G5,0)*(IF(C5&gt;0,Configuration!$B$14,Configuration!$C$14))</f>
        <v>0</v>
      </c>
    </row>
    <row r="6" spans="1:11" ht="16.5" thickTop="1" thickBot="1" x14ac:dyDescent="0.3">
      <c r="A6" s="20"/>
      <c r="B6" s="21"/>
      <c r="C6" s="21"/>
      <c r="D6" s="21"/>
      <c r="E6" s="21"/>
      <c r="F6" s="21"/>
      <c r="G6" s="21"/>
      <c r="H6" s="21"/>
      <c r="I6" s="22"/>
      <c r="J6" s="4">
        <f>IF(A6="",0,IF(AND(C6&gt;0,C6&lt;9999),Configuration!$B$10,IF(C6=9999,0,Configuration!$C$10)))+IF(A6="",0,IF(Configuration!$D$11=Configuration!$F$2,D6,0)*(IF(C6&gt;0,Configuration!$B$11,Configuration!$C$11)))+IF(A6="",0,IF(Configuration!$D$12=Configuration!$F$2,E6,0)*(IF(C6&gt;0,Configuration!$B$12,Configuration!$C$12)))+IF(Configuration!$D$13=Configuration!$F$2,F6,0)*(IF(C6&gt;0,Configuration!$B$13,Configuration!$C$13))+IF(Configuration!$D$14=Configuration!$F$2,G6,0)*(IF(C6&gt;0,Configuration!$B$14,Configuration!$C$14))</f>
        <v>0</v>
      </c>
    </row>
    <row r="7" spans="1:11" ht="16.5" thickTop="1" thickBot="1" x14ac:dyDescent="0.3">
      <c r="A7" s="20"/>
      <c r="B7" s="21"/>
      <c r="C7" s="21"/>
      <c r="D7" s="21"/>
      <c r="E7" s="21"/>
      <c r="F7" s="21"/>
      <c r="G7" s="21"/>
      <c r="H7" s="21"/>
      <c r="I7" s="22"/>
      <c r="J7" s="4">
        <f>IF(A7="",0,IF(AND(C7&gt;0,C7&lt;9999),Configuration!$B$10,IF(C7=9999,0,Configuration!$C$10)))+IF(A7="",0,IF(Configuration!$D$11=Configuration!$F$2,D7,0)*(IF(C7&gt;0,Configuration!$B$11,Configuration!$C$11)))+IF(A7="",0,IF(Configuration!$D$12=Configuration!$F$2,E7,0)*(IF(C7&gt;0,Configuration!$B$12,Configuration!$C$12)))+IF(Configuration!$D$13=Configuration!$F$2,F7,0)*(IF(C7&gt;0,Configuration!$B$13,Configuration!$C$13))+IF(Configuration!$D$14=Configuration!$F$2,G7,0)*(IF(C7&gt;0,Configuration!$B$14,Configuration!$C$14))</f>
        <v>0</v>
      </c>
    </row>
    <row r="8" spans="1:11" ht="16.5" thickTop="1" thickBot="1" x14ac:dyDescent="0.3">
      <c r="A8" s="20"/>
      <c r="B8" s="21"/>
      <c r="C8" s="21"/>
      <c r="D8" s="21"/>
      <c r="E8" s="21"/>
      <c r="F8" s="21"/>
      <c r="G8" s="21"/>
      <c r="H8" s="21"/>
      <c r="I8" s="22"/>
      <c r="J8" s="4">
        <f>IF(A8="",0,IF(AND(C8&gt;0,C8&lt;9999),Configuration!$B$10,IF(C8=9999,0,Configuration!$C$10)))+IF(A8="",0,IF(Configuration!$D$11=Configuration!$F$2,D8,0)*(IF(C8&gt;0,Configuration!$B$11,Configuration!$C$11)))+IF(A8="",0,IF(Configuration!$D$12=Configuration!$F$2,E8,0)*(IF(C8&gt;0,Configuration!$B$12,Configuration!$C$12)))+IF(Configuration!$D$13=Configuration!$F$2,F8,0)*(IF(C8&gt;0,Configuration!$B$13,Configuration!$C$13))+IF(Configuration!$D$14=Configuration!$F$2,G8,0)*(IF(C8&gt;0,Configuration!$B$14,Configuration!$C$14))</f>
        <v>0</v>
      </c>
    </row>
    <row r="9" spans="1:11" ht="16.5" thickTop="1" thickBot="1" x14ac:dyDescent="0.3">
      <c r="A9" s="20"/>
      <c r="B9" s="21"/>
      <c r="C9" s="21"/>
      <c r="D9" s="21"/>
      <c r="E9" s="21"/>
      <c r="F9" s="21"/>
      <c r="G9" s="21"/>
      <c r="H9" s="21"/>
      <c r="I9" s="59"/>
      <c r="J9" s="4">
        <f>IF(A9="",0,IF(AND(C9&gt;0,C9&lt;9999),Configuration!$B$10,IF(C9=9999,0,Configuration!$C$10)))+IF(A9="",0,IF(Configuration!$D$11=Configuration!$F$2,D9,0)*(IF(C9&gt;0,Configuration!$B$11,Configuration!$C$11)))+IF(A9="",0,IF(Configuration!$D$12=Configuration!$F$2,E9,0)*(IF(C9&gt;0,Configuration!$B$12,Configuration!$C$12)))+IF(Configuration!$D$13=Configuration!$F$2,F9,0)*(IF(C9&gt;0,Configuration!$B$13,Configuration!$C$13))+IF(Configuration!$D$14=Configuration!$F$2,G9,0)*(IF(C9&gt;0,Configuration!$B$14,Configuration!$C$14))</f>
        <v>0</v>
      </c>
    </row>
    <row r="10" spans="1:11" ht="16.5" thickTop="1" thickBot="1" x14ac:dyDescent="0.3">
      <c r="A10" s="20"/>
      <c r="B10" s="21"/>
      <c r="C10" s="21"/>
      <c r="D10" s="21"/>
      <c r="E10" s="21"/>
      <c r="F10" s="21"/>
      <c r="G10" s="21"/>
      <c r="H10" s="21"/>
      <c r="I10" s="59"/>
      <c r="J10" s="4">
        <f>IF(A10="",0,IF(AND(C10&gt;0,C10&lt;9999),Configuration!$B$10,IF(C10=9999,0,Configuration!$C$10)))+IF(A10="",0,IF(Configuration!$D$11=Configuration!$F$2,D10,0)*(IF(C10&gt;0,Configuration!$B$11,Configuration!$C$11)))+IF(A10="",0,IF(Configuration!$D$12=Configuration!$F$2,E10,0)*(IF(C10&gt;0,Configuration!$B$12,Configuration!$C$12)))+IF(Configuration!$D$13=Configuration!$F$2,F10,0)*(IF(C10&gt;0,Configuration!$B$13,Configuration!$C$13))+IF(Configuration!$D$14=Configuration!$F$2,G10,0)*(IF(C10&gt;0,Configuration!$B$14,Configuration!$C$14))</f>
        <v>0</v>
      </c>
    </row>
    <row r="11" spans="1:11" ht="16.5" thickTop="1" thickBot="1" x14ac:dyDescent="0.3">
      <c r="A11" s="20"/>
      <c r="B11" s="21"/>
      <c r="C11" s="21"/>
      <c r="D11" s="21"/>
      <c r="E11" s="21"/>
      <c r="F11" s="21"/>
      <c r="G11" s="21"/>
      <c r="H11" s="21"/>
      <c r="I11" s="59"/>
      <c r="J11" s="4">
        <f>IF(A11="",0,IF(AND(C11&gt;0,C11&lt;9999),Configuration!$B$10,IF(C11=9999,0,Configuration!$C$10)))+IF(A11="",0,IF(Configuration!$D$11=Configuration!$F$2,D11,0)*(IF(C11&gt;0,Configuration!$B$11,Configuration!$C$11)))+IF(A11="",0,IF(Configuration!$D$12=Configuration!$F$2,E11,0)*(IF(C11&gt;0,Configuration!$B$12,Configuration!$C$12)))+IF(Configuration!$D$13=Configuration!$F$2,F11,0)*(IF(C11&gt;0,Configuration!$B$13,Configuration!$C$13))+IF(Configuration!$D$14=Configuration!$F$2,G11,0)*(IF(C11&gt;0,Configuration!$B$14,Configuration!$C$14))</f>
        <v>0</v>
      </c>
    </row>
    <row r="12" spans="1:11" ht="16.5" thickTop="1" thickBot="1" x14ac:dyDescent="0.3">
      <c r="A12" s="20"/>
      <c r="B12" s="21"/>
      <c r="C12" s="21"/>
      <c r="D12" s="21"/>
      <c r="E12" s="21"/>
      <c r="F12" s="21"/>
      <c r="G12" s="21"/>
      <c r="H12" s="21"/>
      <c r="I12" s="59"/>
      <c r="J12" s="4">
        <f>IF(A12="",0,IF(AND(C12&gt;0,C12&lt;9999),Configuration!$B$10,IF(C12=9999,0,Configuration!$C$10)))+IF(A12="",0,IF(Configuration!$D$11=Configuration!$F$2,D12,0)*(IF(C12&gt;0,Configuration!$B$11,Configuration!$C$11)))+IF(A12="",0,IF(Configuration!$D$12=Configuration!$F$2,E12,0)*(IF(C12&gt;0,Configuration!$B$12,Configuration!$C$12)))+IF(Configuration!$D$13=Configuration!$F$2,F12,0)*(IF(C12&gt;0,Configuration!$B$13,Configuration!$C$13))+IF(Configuration!$D$14=Configuration!$F$2,G12,0)*(IF(C12&gt;0,Configuration!$B$14,Configuration!$C$14))</f>
        <v>0</v>
      </c>
    </row>
    <row r="13" spans="1:11" ht="16.5" thickTop="1" thickBot="1" x14ac:dyDescent="0.3">
      <c r="A13" s="20"/>
      <c r="B13" s="21"/>
      <c r="C13" s="21"/>
      <c r="D13" s="21"/>
      <c r="E13" s="21"/>
      <c r="F13" s="21"/>
      <c r="G13" s="21"/>
      <c r="H13" s="21"/>
      <c r="I13" s="59"/>
      <c r="J13" s="4">
        <f>IF(A13="",0,IF(AND(C13&gt;0,C13&lt;9999),Configuration!$B$10,IF(C13=9999,0,Configuration!$C$10)))+IF(A13="",0,IF(Configuration!$D$11=Configuration!$F$2,D13,0)*(IF(C13&gt;0,Configuration!$B$11,Configuration!$C$11)))+IF(A13="",0,IF(Configuration!$D$12=Configuration!$F$2,E13,0)*(IF(C13&gt;0,Configuration!$B$12,Configuration!$C$12)))+IF(Configuration!$D$13=Configuration!$F$2,F13,0)*(IF(C13&gt;0,Configuration!$B$13,Configuration!$C$13))+IF(Configuration!$D$14=Configuration!$F$2,G13,0)*(IF(C13&gt;0,Configuration!$B$14,Configuration!$C$14))</f>
        <v>0</v>
      </c>
    </row>
    <row r="14" spans="1:11" ht="16.5" thickTop="1" thickBot="1" x14ac:dyDescent="0.3">
      <c r="A14" s="20"/>
      <c r="B14" s="21"/>
      <c r="C14" s="21"/>
      <c r="D14" s="21"/>
      <c r="E14" s="21"/>
      <c r="F14" s="21"/>
      <c r="G14" s="21"/>
      <c r="H14" s="21"/>
      <c r="I14" s="59"/>
      <c r="J14" s="4">
        <f>IF(A14="",0,IF(AND(C14&gt;0,C14&lt;9999),Configuration!$B$10,IF(C14=9999,0,Configuration!$C$10)))+IF(A14="",0,IF(Configuration!$D$11=Configuration!$F$2,D14,0)*(IF(C14&gt;0,Configuration!$B$11,Configuration!$C$11)))+IF(A14="",0,IF(Configuration!$D$12=Configuration!$F$2,E14,0)*(IF(C14&gt;0,Configuration!$B$12,Configuration!$C$12)))+IF(Configuration!$D$13=Configuration!$F$2,F14,0)*(IF(C14&gt;0,Configuration!$B$13,Configuration!$C$13))+IF(Configuration!$D$14=Configuration!$F$2,G14,0)*(IF(C14&gt;0,Configuration!$B$14,Configuration!$C$14))</f>
        <v>0</v>
      </c>
    </row>
    <row r="15" spans="1:11" ht="16.5" thickTop="1" thickBot="1" x14ac:dyDescent="0.3">
      <c r="A15" s="20"/>
      <c r="B15" s="21"/>
      <c r="C15" s="21"/>
      <c r="D15" s="21"/>
      <c r="E15" s="21"/>
      <c r="F15" s="21"/>
      <c r="G15" s="21"/>
      <c r="H15" s="21"/>
      <c r="I15" s="59"/>
      <c r="J15" s="4">
        <f>IF(A15="",0,IF(AND(C15&gt;0,C15&lt;9999),Configuration!$B$10,IF(C15=9999,0,Configuration!$C$10)))+IF(A15="",0,IF(Configuration!$D$11=Configuration!$F$2,D15,0)*(IF(C15&gt;0,Configuration!$B$11,Configuration!$C$11)))+IF(A15="",0,IF(Configuration!$D$12=Configuration!$F$2,E15,0)*(IF(C15&gt;0,Configuration!$B$12,Configuration!$C$12)))+IF(Configuration!$D$13=Configuration!$F$2,F15,0)*(IF(C15&gt;0,Configuration!$B$13,Configuration!$C$13))+IF(Configuration!$D$14=Configuration!$F$2,G15,0)*(IF(C15&gt;0,Configuration!$B$14,Configuration!$C$14))</f>
        <v>0</v>
      </c>
    </row>
    <row r="16" spans="1:11" ht="16.5" thickTop="1" thickBot="1" x14ac:dyDescent="0.3">
      <c r="A16" s="20"/>
      <c r="B16" s="21"/>
      <c r="C16" s="21"/>
      <c r="D16" s="21"/>
      <c r="E16" s="21"/>
      <c r="F16" s="21"/>
      <c r="G16" s="21"/>
      <c r="H16" s="21"/>
      <c r="I16" s="59"/>
      <c r="J16" s="4">
        <f>IF(A16="",0,IF(AND(C16&gt;0,C16&lt;9999),Configuration!$B$10,IF(C16=9999,0,Configuration!$C$10)))+IF(A16="",0,IF(Configuration!$D$11=Configuration!$F$2,D16,0)*(IF(C16&gt;0,Configuration!$B$11,Configuration!$C$11)))+IF(A16="",0,IF(Configuration!$D$12=Configuration!$F$2,E16,0)*(IF(C16&gt;0,Configuration!$B$12,Configuration!$C$12)))+IF(Configuration!$D$13=Configuration!$F$2,F16,0)*(IF(C16&gt;0,Configuration!$B$13,Configuration!$C$13))+IF(Configuration!$D$14=Configuration!$F$2,G16,0)*(IF(C16&gt;0,Configuration!$B$14,Configuration!$C$14))</f>
        <v>0</v>
      </c>
    </row>
    <row r="17" spans="1:10" ht="16.5" thickTop="1" thickBot="1" x14ac:dyDescent="0.3">
      <c r="A17" s="20"/>
      <c r="B17" s="21"/>
      <c r="C17" s="21"/>
      <c r="D17" s="21"/>
      <c r="E17" s="21"/>
      <c r="F17" s="21"/>
      <c r="G17" s="21"/>
      <c r="H17" s="21"/>
      <c r="I17" s="59"/>
      <c r="J17" s="4">
        <f>IF(A17="",0,IF(AND(C17&gt;0,C17&lt;9999),Configuration!$B$10,IF(C17=9999,0,Configuration!$C$10)))+IF(A17="",0,IF(Configuration!$D$11=Configuration!$F$2,D17,0)*(IF(C17&gt;0,Configuration!$B$11,Configuration!$C$11)))+IF(A17="",0,IF(Configuration!$D$12=Configuration!$F$2,E17,0)*(IF(C17&gt;0,Configuration!$B$12,Configuration!$C$12)))+IF(Configuration!$D$13=Configuration!$F$2,F17,0)*(IF(C17&gt;0,Configuration!$B$13,Configuration!$C$13))+IF(Configuration!$D$14=Configuration!$F$2,G17,0)*(IF(C17&gt;0,Configuration!$B$14,Configuration!$C$14))</f>
        <v>0</v>
      </c>
    </row>
    <row r="18" spans="1:10" ht="16.5" thickTop="1" thickBot="1" x14ac:dyDescent="0.3">
      <c r="A18" s="20"/>
      <c r="B18" s="21"/>
      <c r="C18" s="21"/>
      <c r="D18" s="21"/>
      <c r="E18" s="21"/>
      <c r="F18" s="21"/>
      <c r="G18" s="21"/>
      <c r="H18" s="21"/>
      <c r="I18" s="59"/>
      <c r="J18" s="4">
        <f>IF(A18="",0,IF(AND(C18&gt;0,C18&lt;9999),Configuration!$B$10,IF(C18=9999,0,Configuration!$C$10)))+IF(A18="",0,IF(Configuration!$D$11=Configuration!$F$2,D18,0)*(IF(C18&gt;0,Configuration!$B$11,Configuration!$C$11)))+IF(A18="",0,IF(Configuration!$D$12=Configuration!$F$2,E18,0)*(IF(C18&gt;0,Configuration!$B$12,Configuration!$C$12)))+IF(Configuration!$D$13=Configuration!$F$2,F18,0)*(IF(C18&gt;0,Configuration!$B$13,Configuration!$C$13))+IF(Configuration!$D$14=Configuration!$F$2,G18,0)*(IF(C18&gt;0,Configuration!$B$14,Configuration!$C$14))</f>
        <v>0</v>
      </c>
    </row>
    <row r="19" spans="1:10" ht="16.5" thickTop="1" thickBot="1" x14ac:dyDescent="0.3">
      <c r="A19" s="20"/>
      <c r="B19" s="21"/>
      <c r="C19" s="21"/>
      <c r="D19" s="21"/>
      <c r="E19" s="21"/>
      <c r="F19" s="21"/>
      <c r="G19" s="21"/>
      <c r="H19" s="21"/>
      <c r="I19" s="59"/>
      <c r="J19" s="4">
        <f>IF(A19="",0,IF(AND(C19&gt;0,C19&lt;9999),Configuration!$B$10,IF(C19=9999,0,Configuration!$C$10)))+IF(A19="",0,IF(Configuration!$D$11=Configuration!$F$2,D19,0)*(IF(C19&gt;0,Configuration!$B$11,Configuration!$C$11)))+IF(A19="",0,IF(Configuration!$D$12=Configuration!$F$2,E19,0)*(IF(C19&gt;0,Configuration!$B$12,Configuration!$C$12)))+IF(Configuration!$D$13=Configuration!$F$2,F19,0)*(IF(C19&gt;0,Configuration!$B$13,Configuration!$C$13))+IF(Configuration!$D$14=Configuration!$F$2,G19,0)*(IF(C19&gt;0,Configuration!$B$14,Configuration!$C$14))</f>
        <v>0</v>
      </c>
    </row>
    <row r="20" spans="1:10" ht="16.5" thickTop="1" thickBot="1" x14ac:dyDescent="0.3">
      <c r="A20" s="20"/>
      <c r="B20" s="21"/>
      <c r="C20" s="21"/>
      <c r="D20" s="21"/>
      <c r="E20" s="21"/>
      <c r="F20" s="21"/>
      <c r="G20" s="21"/>
      <c r="H20" s="21"/>
      <c r="I20" s="59"/>
      <c r="J20" s="4">
        <f>IF(A20="",0,IF(AND(C20&gt;0,C20&lt;9999),Configuration!$B$10,IF(C20=9999,0,Configuration!$C$10)))+IF(A20="",0,IF(Configuration!$D$11=Configuration!$F$2,D20,0)*(IF(C20&gt;0,Configuration!$B$11,Configuration!$C$11)))+IF(A20="",0,IF(Configuration!$D$12=Configuration!$F$2,E20,0)*(IF(C20&gt;0,Configuration!$B$12,Configuration!$C$12)))+IF(Configuration!$D$13=Configuration!$F$2,F20,0)*(IF(C20&gt;0,Configuration!$B$13,Configuration!$C$13))+IF(Configuration!$D$14=Configuration!$F$2,G20,0)*(IF(C20&gt;0,Configuration!$B$14,Configuration!$C$14))</f>
        <v>0</v>
      </c>
    </row>
    <row r="21" spans="1:10" ht="16.5" thickTop="1" thickBot="1" x14ac:dyDescent="0.3">
      <c r="A21" s="20"/>
      <c r="B21" s="21"/>
      <c r="C21" s="21"/>
      <c r="D21" s="21"/>
      <c r="E21" s="21"/>
      <c r="F21" s="21"/>
      <c r="G21" s="21"/>
      <c r="H21" s="21"/>
      <c r="I21" s="59"/>
      <c r="J21" s="4">
        <f>IF(A21="",0,IF(AND(C21&gt;0,C21&lt;9999),Configuration!$B$10,IF(C21=9999,0,Configuration!$C$10)))+IF(A21="",0,IF(Configuration!$D$11=Configuration!$F$2,D21,0)*(IF(C21&gt;0,Configuration!$B$11,Configuration!$C$11)))+IF(A21="",0,IF(Configuration!$D$12=Configuration!$F$2,E21,0)*(IF(C21&gt;0,Configuration!$B$12,Configuration!$C$12)))+IF(Configuration!$D$13=Configuration!$F$2,F21,0)*(IF(C21&gt;0,Configuration!$B$13,Configuration!$C$13))+IF(Configuration!$D$14=Configuration!$F$2,G21,0)*(IF(C21&gt;0,Configuration!$B$14,Configuration!$C$14))</f>
        <v>0</v>
      </c>
    </row>
    <row r="22" spans="1:10" ht="16.5" thickTop="1" thickBot="1" x14ac:dyDescent="0.3">
      <c r="A22" s="20"/>
      <c r="B22" s="21"/>
      <c r="C22" s="21"/>
      <c r="D22" s="21"/>
      <c r="E22" s="21"/>
      <c r="F22" s="21"/>
      <c r="G22" s="21"/>
      <c r="H22" s="21"/>
      <c r="I22" s="59"/>
      <c r="J22" s="4">
        <f>IF(A22="",0,IF(AND(C22&gt;0,C22&lt;9999),Configuration!$B$10,IF(C22=9999,0,Configuration!$C$10)))+IF(A22="",0,IF(Configuration!$D$11=Configuration!$F$2,D22,0)*(IF(C22&gt;0,Configuration!$B$11,Configuration!$C$11)))+IF(A22="",0,IF(Configuration!$D$12=Configuration!$F$2,E22,0)*(IF(C22&gt;0,Configuration!$B$12,Configuration!$C$12)))+IF(Configuration!$D$13=Configuration!$F$2,F22,0)*(IF(C22&gt;0,Configuration!$B$13,Configuration!$C$13))+IF(Configuration!$D$14=Configuration!$F$2,G22,0)*(IF(C22&gt;0,Configuration!$B$14,Configuration!$C$14))</f>
        <v>0</v>
      </c>
    </row>
    <row r="23" spans="1:10" ht="16.5" thickTop="1" thickBot="1" x14ac:dyDescent="0.3">
      <c r="A23" s="20"/>
      <c r="B23" s="21"/>
      <c r="C23" s="21"/>
      <c r="D23" s="21"/>
      <c r="E23" s="21"/>
      <c r="F23" s="21"/>
      <c r="G23" s="21"/>
      <c r="H23" s="21"/>
      <c r="I23" s="59"/>
      <c r="J23" s="4">
        <f>IF(A23="",0,IF(AND(C23&gt;0,C23&lt;9999),Configuration!$B$10,IF(C23=9999,0,Configuration!$C$10)))+IF(A23="",0,IF(Configuration!$D$11=Configuration!$F$2,D23,0)*(IF(C23&gt;0,Configuration!$B$11,Configuration!$C$11)))+IF(A23="",0,IF(Configuration!$D$12=Configuration!$F$2,E23,0)*(IF(C23&gt;0,Configuration!$B$12,Configuration!$C$12)))+IF(Configuration!$D$13=Configuration!$F$2,F23,0)*(IF(C23&gt;0,Configuration!$B$13,Configuration!$C$13))+IF(Configuration!$D$14=Configuration!$F$2,G23,0)*(IF(C23&gt;0,Configuration!$B$14,Configuration!$C$14))</f>
        <v>0</v>
      </c>
    </row>
    <row r="24" spans="1:10" ht="16.5" thickTop="1" thickBot="1" x14ac:dyDescent="0.3">
      <c r="A24" s="20"/>
      <c r="B24" s="21"/>
      <c r="C24" s="21"/>
      <c r="D24" s="21"/>
      <c r="E24" s="21"/>
      <c r="F24" s="21"/>
      <c r="G24" s="21"/>
      <c r="H24" s="21"/>
      <c r="I24" s="59"/>
      <c r="J24" s="4">
        <f>IF(A24="",0,IF(AND(C24&gt;0,C24&lt;9999),Configuration!$B$10,IF(C24=9999,0,Configuration!$C$10)))+IF(A24="",0,IF(Configuration!$D$11=Configuration!$F$2,D24,0)*(IF(C24&gt;0,Configuration!$B$11,Configuration!$C$11)))+IF(A24="",0,IF(Configuration!$D$12=Configuration!$F$2,E24,0)*(IF(C24&gt;0,Configuration!$B$12,Configuration!$C$12)))+IF(Configuration!$D$13=Configuration!$F$2,F24,0)*(IF(C24&gt;0,Configuration!$B$13,Configuration!$C$13))+IF(Configuration!$D$14=Configuration!$F$2,G24,0)*(IF(C24&gt;0,Configuration!$B$14,Configuration!$C$14))</f>
        <v>0</v>
      </c>
    </row>
    <row r="25" spans="1:10" ht="16.5" thickTop="1" thickBot="1" x14ac:dyDescent="0.3">
      <c r="A25" s="20"/>
      <c r="B25" s="21"/>
      <c r="C25" s="21"/>
      <c r="D25" s="21"/>
      <c r="E25" s="21"/>
      <c r="F25" s="21"/>
      <c r="G25" s="21"/>
      <c r="H25" s="21"/>
      <c r="I25" s="59"/>
      <c r="J25" s="4">
        <f>IF(A25="",0,IF(AND(C25&gt;0,C25&lt;9999),Configuration!$B$10,IF(C25=9999,0,Configuration!$C$10)))+IF(A25="",0,IF(Configuration!$D$11=Configuration!$F$2,D25,0)*(IF(C25&gt;0,Configuration!$B$11,Configuration!$C$11)))+IF(A25="",0,IF(Configuration!$D$12=Configuration!$F$2,E25,0)*(IF(C25&gt;0,Configuration!$B$12,Configuration!$C$12)))+IF(Configuration!$D$13=Configuration!$F$2,F25,0)*(IF(C25&gt;0,Configuration!$B$13,Configuration!$C$13))+IF(Configuration!$D$14=Configuration!$F$2,G25,0)*(IF(C25&gt;0,Configuration!$B$14,Configuration!$C$14))</f>
        <v>0</v>
      </c>
    </row>
    <row r="26" spans="1:10" ht="16.5" thickTop="1" thickBot="1" x14ac:dyDescent="0.3">
      <c r="A26" s="20"/>
      <c r="B26" s="21"/>
      <c r="C26" s="21"/>
      <c r="D26" s="21"/>
      <c r="E26" s="21"/>
      <c r="F26" s="21"/>
      <c r="G26" s="21"/>
      <c r="H26" s="21"/>
      <c r="I26" s="59"/>
      <c r="J26" s="4">
        <f>IF(A26="",0,IF(AND(C26&gt;0,C26&lt;9999),Configuration!$B$10,IF(C26=9999,0,Configuration!$C$10)))+IF(A26="",0,IF(Configuration!$D$11=Configuration!$F$2,D26,0)*(IF(C26&gt;0,Configuration!$B$11,Configuration!$C$11)))+IF(A26="",0,IF(Configuration!$D$12=Configuration!$F$2,E26,0)*(IF(C26&gt;0,Configuration!$B$12,Configuration!$C$12)))+IF(Configuration!$D$13=Configuration!$F$2,F26,0)*(IF(C26&gt;0,Configuration!$B$13,Configuration!$C$13))+IF(Configuration!$D$14=Configuration!$F$2,G26,0)*(IF(C26&gt;0,Configuration!$B$14,Configuration!$C$14))</f>
        <v>0</v>
      </c>
    </row>
    <row r="27" spans="1:10" ht="16.5" thickTop="1" thickBot="1" x14ac:dyDescent="0.3">
      <c r="A27" s="20"/>
      <c r="B27" s="21"/>
      <c r="C27" s="21"/>
      <c r="D27" s="21"/>
      <c r="E27" s="21"/>
      <c r="F27" s="21"/>
      <c r="G27" s="21"/>
      <c r="H27" s="21"/>
      <c r="I27" s="59"/>
      <c r="J27" s="4">
        <f>IF(A27="",0,IF(AND(C27&gt;0,C27&lt;9999),Configuration!$B$10,IF(C27=9999,0,Configuration!$C$10)))+IF(A27="",0,IF(Configuration!$D$11=Configuration!$F$2,D27,0)*(IF(C27&gt;0,Configuration!$B$11,Configuration!$C$11)))+IF(A27="",0,IF(Configuration!$D$12=Configuration!$F$2,E27,0)*(IF(C27&gt;0,Configuration!$B$12,Configuration!$C$12)))+IF(Configuration!$D$13=Configuration!$F$2,F27,0)*(IF(C27&gt;0,Configuration!$B$13,Configuration!$C$13))+IF(Configuration!$D$14=Configuration!$F$2,G27,0)*(IF(C27&gt;0,Configuration!$B$14,Configuration!$C$14))</f>
        <v>0</v>
      </c>
    </row>
    <row r="28" spans="1:10" ht="16.5" thickTop="1" thickBot="1" x14ac:dyDescent="0.3">
      <c r="A28" s="20"/>
      <c r="B28" s="21"/>
      <c r="C28" s="21"/>
      <c r="D28" s="21"/>
      <c r="E28" s="21"/>
      <c r="F28" s="21"/>
      <c r="G28" s="21"/>
      <c r="H28" s="21"/>
      <c r="I28" s="59"/>
      <c r="J28" s="4">
        <f>IF(A28="",0,IF(AND(C28&gt;0,C28&lt;9999),Configuration!$B$10,IF(C28=9999,0,Configuration!$C$10)))+IF(A28="",0,IF(Configuration!$D$11=Configuration!$F$2,D28,0)*(IF(C28&gt;0,Configuration!$B$11,Configuration!$C$11)))+IF(A28="",0,IF(Configuration!$D$12=Configuration!$F$2,E28,0)*(IF(C28&gt;0,Configuration!$B$12,Configuration!$C$12)))+IF(Configuration!$D$13=Configuration!$F$2,F28,0)*(IF(C28&gt;0,Configuration!$B$13,Configuration!$C$13))+IF(Configuration!$D$14=Configuration!$F$2,G28,0)*(IF(C28&gt;0,Configuration!$B$14,Configuration!$C$14))</f>
        <v>0</v>
      </c>
    </row>
    <row r="29" spans="1:10" ht="16.5" thickTop="1" thickBot="1" x14ac:dyDescent="0.3">
      <c r="A29" s="20"/>
      <c r="B29" s="21"/>
      <c r="C29" s="21"/>
      <c r="D29" s="21"/>
      <c r="E29" s="21"/>
      <c r="F29" s="21"/>
      <c r="G29" s="21"/>
      <c r="H29" s="21"/>
      <c r="I29" s="59"/>
      <c r="J29" s="4">
        <f>IF(A29="",0,IF(AND(C29&gt;0,C29&lt;9999),Configuration!$B$10,IF(C29=9999,0,Configuration!$C$10)))+IF(A29="",0,IF(Configuration!$D$11=Configuration!$F$2,D29,0)*(IF(C29&gt;0,Configuration!$B$11,Configuration!$C$11)))+IF(A29="",0,IF(Configuration!$D$12=Configuration!$F$2,E29,0)*(IF(C29&gt;0,Configuration!$B$12,Configuration!$C$12)))+IF(Configuration!$D$13=Configuration!$F$2,F29,0)*(IF(C29&gt;0,Configuration!$B$13,Configuration!$C$13))+IF(Configuration!$D$14=Configuration!$F$2,G29,0)*(IF(C29&gt;0,Configuration!$B$14,Configuration!$C$14))</f>
        <v>0</v>
      </c>
    </row>
    <row r="30" spans="1:10" ht="16.5" thickTop="1" thickBot="1" x14ac:dyDescent="0.3">
      <c r="A30" s="20"/>
      <c r="B30" s="21"/>
      <c r="C30" s="21"/>
      <c r="D30" s="21"/>
      <c r="E30" s="21"/>
      <c r="F30" s="21"/>
      <c r="G30" s="21"/>
      <c r="H30" s="21"/>
      <c r="I30" s="59"/>
      <c r="J30" s="4">
        <f>IF(A30="",0,IF(AND(C30&gt;0,C30&lt;9999),Configuration!$B$10,IF(C30=9999,0,Configuration!$C$10)))+IF(A30="",0,IF(Configuration!$D$11=Configuration!$F$2,D30,0)*(IF(C30&gt;0,Configuration!$B$11,Configuration!$C$11)))+IF(A30="",0,IF(Configuration!$D$12=Configuration!$F$2,E30,0)*(IF(C30&gt;0,Configuration!$B$12,Configuration!$C$12)))+IF(Configuration!$D$13=Configuration!$F$2,F30,0)*(IF(C30&gt;0,Configuration!$B$13,Configuration!$C$13))+IF(Configuration!$D$14=Configuration!$F$2,G30,0)*(IF(C30&gt;0,Configuration!$B$14,Configuration!$C$14))</f>
        <v>0</v>
      </c>
    </row>
    <row r="31" spans="1:10" ht="16.5" thickTop="1" thickBot="1" x14ac:dyDescent="0.3">
      <c r="A31" s="20"/>
      <c r="B31" s="21"/>
      <c r="C31" s="21"/>
      <c r="D31" s="21"/>
      <c r="E31" s="21"/>
      <c r="F31" s="21"/>
      <c r="G31" s="21"/>
      <c r="H31" s="21"/>
      <c r="I31" s="59"/>
      <c r="J31" s="4">
        <f>IF(A31="",0,IF(AND(C31&gt;0,C31&lt;9999),Configuration!$B$10,IF(C31=9999,0,Configuration!$C$10)))+IF(A31="",0,IF(Configuration!$D$11=Configuration!$F$2,D31,0)*(IF(C31&gt;0,Configuration!$B$11,Configuration!$C$11)))+IF(A31="",0,IF(Configuration!$D$12=Configuration!$F$2,E31,0)*(IF(C31&gt;0,Configuration!$B$12,Configuration!$C$12)))+IF(Configuration!$D$13=Configuration!$F$2,F31,0)*(IF(C31&gt;0,Configuration!$B$13,Configuration!$C$13))+IF(Configuration!$D$14=Configuration!$F$2,G31,0)*(IF(C31&gt;0,Configuration!$B$14,Configuration!$C$14))</f>
        <v>0</v>
      </c>
    </row>
    <row r="32" spans="1:10" ht="16.5" thickTop="1" thickBot="1" x14ac:dyDescent="0.3">
      <c r="A32" s="20"/>
      <c r="B32" s="21"/>
      <c r="C32" s="21"/>
      <c r="D32" s="21"/>
      <c r="E32" s="21"/>
      <c r="F32" s="21"/>
      <c r="G32" s="21"/>
      <c r="H32" s="21"/>
      <c r="I32" s="59"/>
      <c r="J32" s="4">
        <f>IF(A32="",0,IF(AND(C32&gt;0,C32&lt;9999),Configuration!$B$10,IF(C32=9999,0,Configuration!$C$10)))+IF(A32="",0,IF(Configuration!$D$11=Configuration!$F$2,D32,0)*(IF(C32&gt;0,Configuration!$B$11,Configuration!$C$11)))+IF(A32="",0,IF(Configuration!$D$12=Configuration!$F$2,E32,0)*(IF(C32&gt;0,Configuration!$B$12,Configuration!$C$12)))+IF(Configuration!$D$13=Configuration!$F$2,F32,0)*(IF(C32&gt;0,Configuration!$B$13,Configuration!$C$13))+IF(Configuration!$D$14=Configuration!$F$2,G32,0)*(IF(C32&gt;0,Configuration!$B$14,Configuration!$C$14))</f>
        <v>0</v>
      </c>
    </row>
    <row r="33" spans="1:10" ht="16.5" thickTop="1" thickBot="1" x14ac:dyDescent="0.3">
      <c r="A33" s="20"/>
      <c r="B33" s="21"/>
      <c r="C33" s="21"/>
      <c r="D33" s="21"/>
      <c r="E33" s="21"/>
      <c r="F33" s="21"/>
      <c r="G33" s="21"/>
      <c r="H33" s="21"/>
      <c r="I33" s="59"/>
      <c r="J33" s="4">
        <f>IF(A33="",0,IF(AND(C33&gt;0,C33&lt;9999),Configuration!$B$10,IF(C33=9999,0,Configuration!$C$10)))+IF(A33="",0,IF(Configuration!$D$11=Configuration!$F$2,D33,0)*(IF(C33&gt;0,Configuration!$B$11,Configuration!$C$11)))+IF(A33="",0,IF(Configuration!$D$12=Configuration!$F$2,E33,0)*(IF(C33&gt;0,Configuration!$B$12,Configuration!$C$12)))+IF(Configuration!$D$13=Configuration!$F$2,F33,0)*(IF(C33&gt;0,Configuration!$B$13,Configuration!$C$13))+IF(Configuration!$D$14=Configuration!$F$2,G33,0)*(IF(C33&gt;0,Configuration!$B$14,Configuration!$C$14))</f>
        <v>0</v>
      </c>
    </row>
    <row r="34" spans="1:10" ht="16.5" thickTop="1" thickBot="1" x14ac:dyDescent="0.3">
      <c r="A34" s="20"/>
      <c r="B34" s="21"/>
      <c r="C34" s="21"/>
      <c r="D34" s="21"/>
      <c r="E34" s="21"/>
      <c r="F34" s="21"/>
      <c r="G34" s="21"/>
      <c r="H34" s="21"/>
      <c r="I34" s="59"/>
      <c r="J34" s="4">
        <f>IF(A34="",0,IF(AND(C34&gt;0,C34&lt;9999),Configuration!$B$10,IF(C34=9999,0,Configuration!$C$10)))+IF(A34="",0,IF(Configuration!$D$11=Configuration!$F$2,D34,0)*(IF(C34&gt;0,Configuration!$B$11,Configuration!$C$11)))+IF(A34="",0,IF(Configuration!$D$12=Configuration!$F$2,E34,0)*(IF(C34&gt;0,Configuration!$B$12,Configuration!$C$12)))+IF(Configuration!$D$13=Configuration!$F$2,F34,0)*(IF(C34&gt;0,Configuration!$B$13,Configuration!$C$13))+IF(Configuration!$D$14=Configuration!$F$2,G34,0)*(IF(C34&gt;0,Configuration!$B$14,Configuration!$C$14))</f>
        <v>0</v>
      </c>
    </row>
    <row r="35" spans="1:10" ht="16.5" thickTop="1" thickBot="1" x14ac:dyDescent="0.3">
      <c r="A35" s="20"/>
      <c r="B35" s="21"/>
      <c r="C35" s="21"/>
      <c r="D35" s="21"/>
      <c r="E35" s="21"/>
      <c r="F35" s="21"/>
      <c r="G35" s="21"/>
      <c r="H35" s="21"/>
      <c r="I35" s="59"/>
      <c r="J35" s="4">
        <f>IF(A35="",0,IF(AND(C35&gt;0,C35&lt;9999),Configuration!$B$10,IF(C35=9999,0,Configuration!$C$10)))+IF(A35="",0,IF(Configuration!$D$11=Configuration!$F$2,D35,0)*(IF(C35&gt;0,Configuration!$B$11,Configuration!$C$11)))+IF(A35="",0,IF(Configuration!$D$12=Configuration!$F$2,E35,0)*(IF(C35&gt;0,Configuration!$B$12,Configuration!$C$12)))+IF(Configuration!$D$13=Configuration!$F$2,F35,0)*(IF(C35&gt;0,Configuration!$B$13,Configuration!$C$13))+IF(Configuration!$D$14=Configuration!$F$2,G35,0)*(IF(C35&gt;0,Configuration!$B$14,Configuration!$C$14))</f>
        <v>0</v>
      </c>
    </row>
    <row r="36" spans="1:10" ht="16.5" thickTop="1" thickBot="1" x14ac:dyDescent="0.3">
      <c r="A36" s="20"/>
      <c r="B36" s="21"/>
      <c r="C36" s="21"/>
      <c r="D36" s="21"/>
      <c r="E36" s="21"/>
      <c r="F36" s="21"/>
      <c r="G36" s="21"/>
      <c r="H36" s="21"/>
      <c r="I36" s="59"/>
      <c r="J36" s="4">
        <f>IF(A36="",0,IF(AND(C36&gt;0,C36&lt;9999),Configuration!$B$10,IF(C36=9999,0,Configuration!$C$10)))+IF(A36="",0,IF(Configuration!$D$11=Configuration!$F$2,D36,0)*(IF(C36&gt;0,Configuration!$B$11,Configuration!$C$11)))+IF(A36="",0,IF(Configuration!$D$12=Configuration!$F$2,E36,0)*(IF(C36&gt;0,Configuration!$B$12,Configuration!$C$12)))+IF(Configuration!$D$13=Configuration!$F$2,F36,0)*(IF(C36&gt;0,Configuration!$B$13,Configuration!$C$13))+IF(Configuration!$D$14=Configuration!$F$2,G36,0)*(IF(C36&gt;0,Configuration!$B$14,Configuration!$C$14))</f>
        <v>0</v>
      </c>
    </row>
    <row r="37" spans="1:10" ht="16.5" thickTop="1" thickBot="1" x14ac:dyDescent="0.3">
      <c r="A37" s="20"/>
      <c r="B37" s="21"/>
      <c r="C37" s="21"/>
      <c r="D37" s="21"/>
      <c r="E37" s="21"/>
      <c r="F37" s="21"/>
      <c r="G37" s="21"/>
      <c r="H37" s="21"/>
      <c r="I37" s="59"/>
      <c r="J37" s="4">
        <f>IF(A37="",0,IF(AND(C37&gt;0,C37&lt;9999),Configuration!$B$10,IF(C37=9999,0,Configuration!$C$10)))+IF(A37="",0,IF(Configuration!$D$11=Configuration!$F$2,D37,0)*(IF(C37&gt;0,Configuration!$B$11,Configuration!$C$11)))+IF(A37="",0,IF(Configuration!$D$12=Configuration!$F$2,E37,0)*(IF(C37&gt;0,Configuration!$B$12,Configuration!$C$12)))+IF(Configuration!$D$13=Configuration!$F$2,F37,0)*(IF(C37&gt;0,Configuration!$B$13,Configuration!$C$13))+IF(Configuration!$D$14=Configuration!$F$2,G37,0)*(IF(C37&gt;0,Configuration!$B$14,Configuration!$C$14))</f>
        <v>0</v>
      </c>
    </row>
    <row r="38" spans="1:10" ht="16.5" thickTop="1" thickBot="1" x14ac:dyDescent="0.3">
      <c r="A38" s="20"/>
      <c r="B38" s="21"/>
      <c r="C38" s="21"/>
      <c r="D38" s="21"/>
      <c r="E38" s="21"/>
      <c r="F38" s="21"/>
      <c r="G38" s="21"/>
      <c r="H38" s="21"/>
      <c r="I38" s="59"/>
      <c r="J38" s="4">
        <f>IF(A38="",0,IF(AND(C38&gt;0,C38&lt;9999),Configuration!$B$10,IF(C38=9999,0,Configuration!$C$10)))+IF(A38="",0,IF(Configuration!$D$11=Configuration!$F$2,D38,0)*(IF(C38&gt;0,Configuration!$B$11,Configuration!$C$11)))+IF(A38="",0,IF(Configuration!$D$12=Configuration!$F$2,E38,0)*(IF(C38&gt;0,Configuration!$B$12,Configuration!$C$12)))+IF(Configuration!$D$13=Configuration!$F$2,F38,0)*(IF(C38&gt;0,Configuration!$B$13,Configuration!$C$13))+IF(Configuration!$D$14=Configuration!$F$2,G38,0)*(IF(C38&gt;0,Configuration!$B$14,Configuration!$C$14))</f>
        <v>0</v>
      </c>
    </row>
    <row r="39" spans="1:10" ht="16.5" thickTop="1" thickBot="1" x14ac:dyDescent="0.3">
      <c r="A39" s="20"/>
      <c r="B39" s="21"/>
      <c r="C39" s="21"/>
      <c r="D39" s="21"/>
      <c r="E39" s="21"/>
      <c r="F39" s="21"/>
      <c r="G39" s="21"/>
      <c r="H39" s="21"/>
      <c r="I39" s="59"/>
      <c r="J39" s="4">
        <f>IF(A39="",0,IF(AND(C39&gt;0,C39&lt;9999),Configuration!$B$10,IF(C39=9999,0,Configuration!$C$10)))+IF(A39="",0,IF(Configuration!$D$11=Configuration!$F$2,D39,0)*(IF(C39&gt;0,Configuration!$B$11,Configuration!$C$11)))+IF(A39="",0,IF(Configuration!$D$12=Configuration!$F$2,E39,0)*(IF(C39&gt;0,Configuration!$B$12,Configuration!$C$12)))+IF(Configuration!$D$13=Configuration!$F$2,F39,0)*(IF(C39&gt;0,Configuration!$B$13,Configuration!$C$13))+IF(Configuration!$D$14=Configuration!$F$2,G39,0)*(IF(C39&gt;0,Configuration!$B$14,Configuration!$C$14))</f>
        <v>0</v>
      </c>
    </row>
    <row r="40" spans="1:10" ht="16.5" thickTop="1" thickBot="1" x14ac:dyDescent="0.3">
      <c r="A40" s="20"/>
      <c r="B40" s="21"/>
      <c r="C40" s="21"/>
      <c r="D40" s="21"/>
      <c r="E40" s="21"/>
      <c r="F40" s="21"/>
      <c r="G40" s="21"/>
      <c r="H40" s="21"/>
      <c r="I40" s="59"/>
      <c r="J40" s="4">
        <f>IF(A40="",0,IF(AND(C40&gt;0,C40&lt;9999),Configuration!$B$10,IF(C40=9999,0,Configuration!$C$10)))+IF(A40="",0,IF(Configuration!$D$11=Configuration!$F$2,D40,0)*(IF(C40&gt;0,Configuration!$B$11,Configuration!$C$11)))+IF(A40="",0,IF(Configuration!$D$12=Configuration!$F$2,E40,0)*(IF(C40&gt;0,Configuration!$B$12,Configuration!$C$12)))+IF(Configuration!$D$13=Configuration!$F$2,F40,0)*(IF(C40&gt;0,Configuration!$B$13,Configuration!$C$13))+IF(Configuration!$D$14=Configuration!$F$2,G40,0)*(IF(C40&gt;0,Configuration!$B$14,Configuration!$C$14))</f>
        <v>0</v>
      </c>
    </row>
    <row r="41" spans="1:10" ht="16.5" thickTop="1" thickBot="1" x14ac:dyDescent="0.3">
      <c r="A41" s="20"/>
      <c r="B41" s="21"/>
      <c r="C41" s="21"/>
      <c r="D41" s="21"/>
      <c r="E41" s="21"/>
      <c r="F41" s="21"/>
      <c r="G41" s="21"/>
      <c r="H41" s="21"/>
      <c r="I41" s="59"/>
      <c r="J41" s="4">
        <f>IF(A41="",0,IF(AND(C41&gt;0,C41&lt;9999),Configuration!$B$10,IF(C41=9999,0,Configuration!$C$10)))+IF(A41="",0,IF(Configuration!$D$11=Configuration!$F$2,D41,0)*(IF(C41&gt;0,Configuration!$B$11,Configuration!$C$11)))+IF(A41="",0,IF(Configuration!$D$12=Configuration!$F$2,E41,0)*(IF(C41&gt;0,Configuration!$B$12,Configuration!$C$12)))+IF(Configuration!$D$13=Configuration!$F$2,F41,0)*(IF(C41&gt;0,Configuration!$B$13,Configuration!$C$13))+IF(Configuration!$D$14=Configuration!$F$2,G41,0)*(IF(C41&gt;0,Configuration!$B$14,Configuration!$C$14))</f>
        <v>0</v>
      </c>
    </row>
    <row r="42" spans="1:10" ht="16.5" thickTop="1" thickBot="1" x14ac:dyDescent="0.3">
      <c r="A42" s="20"/>
      <c r="B42" s="21"/>
      <c r="C42" s="21"/>
      <c r="D42" s="21"/>
      <c r="E42" s="21"/>
      <c r="F42" s="21"/>
      <c r="G42" s="21"/>
      <c r="H42" s="21"/>
      <c r="I42" s="59"/>
      <c r="J42" s="4">
        <f>IF(A42="",0,IF(AND(C42&gt;0,C42&lt;9999),Configuration!$B$10,IF(C42=9999,0,Configuration!$C$10)))+IF(A42="",0,IF(Configuration!$D$11=Configuration!$F$2,D42,0)*(IF(C42&gt;0,Configuration!$B$11,Configuration!$C$11)))+IF(A42="",0,IF(Configuration!$D$12=Configuration!$F$2,E42,0)*(IF(C42&gt;0,Configuration!$B$12,Configuration!$C$12)))+IF(Configuration!$D$13=Configuration!$F$2,F42,0)*(IF(C42&gt;0,Configuration!$B$13,Configuration!$C$13))+IF(Configuration!$D$14=Configuration!$F$2,G42,0)*(IF(C42&gt;0,Configuration!$B$14,Configuration!$C$14))</f>
        <v>0</v>
      </c>
    </row>
    <row r="43" spans="1:10" ht="16.5" thickTop="1" thickBot="1" x14ac:dyDescent="0.3">
      <c r="A43" s="20"/>
      <c r="B43" s="21"/>
      <c r="C43" s="21"/>
      <c r="D43" s="21"/>
      <c r="E43" s="21"/>
      <c r="F43" s="21"/>
      <c r="G43" s="21"/>
      <c r="H43" s="21"/>
      <c r="I43" s="59"/>
      <c r="J43" s="4">
        <f>IF(A43="",0,IF(AND(C43&gt;0,C43&lt;9999),Configuration!$B$10,IF(C43=9999,0,Configuration!$C$10)))+IF(A43="",0,IF(Configuration!$D$11=Configuration!$F$2,D43,0)*(IF(C43&gt;0,Configuration!$B$11,Configuration!$C$11)))+IF(A43="",0,IF(Configuration!$D$12=Configuration!$F$2,E43,0)*(IF(C43&gt;0,Configuration!$B$12,Configuration!$C$12)))+IF(Configuration!$D$13=Configuration!$F$2,F43,0)*(IF(C43&gt;0,Configuration!$B$13,Configuration!$C$13))+IF(Configuration!$D$14=Configuration!$F$2,G43,0)*(IF(C43&gt;0,Configuration!$B$14,Configuration!$C$14))</f>
        <v>0</v>
      </c>
    </row>
    <row r="44" spans="1:10" ht="16.5" thickTop="1" thickBot="1" x14ac:dyDescent="0.3">
      <c r="A44" s="20"/>
      <c r="B44" s="21"/>
      <c r="C44" s="21"/>
      <c r="D44" s="21"/>
      <c r="E44" s="21"/>
      <c r="F44" s="21"/>
      <c r="G44" s="21"/>
      <c r="H44" s="21"/>
      <c r="I44" s="59"/>
      <c r="J44" s="4">
        <f>IF(A44="",0,IF(AND(C44&gt;0,C44&lt;9999),Configuration!$B$10,IF(C44=9999,0,Configuration!$C$10)))+IF(A44="",0,IF(Configuration!$D$11=Configuration!$F$2,D44,0)*(IF(C44&gt;0,Configuration!$B$11,Configuration!$C$11)))+IF(A44="",0,IF(Configuration!$D$12=Configuration!$F$2,E44,0)*(IF(C44&gt;0,Configuration!$B$12,Configuration!$C$12)))+IF(Configuration!$D$13=Configuration!$F$2,F44,0)*(IF(C44&gt;0,Configuration!$B$13,Configuration!$C$13))+IF(Configuration!$D$14=Configuration!$F$2,G44,0)*(IF(C44&gt;0,Configuration!$B$14,Configuration!$C$14))</f>
        <v>0</v>
      </c>
    </row>
    <row r="45" spans="1:10" ht="16.5" thickTop="1" thickBot="1" x14ac:dyDescent="0.3">
      <c r="A45" s="20"/>
      <c r="B45" s="21"/>
      <c r="C45" s="21"/>
      <c r="D45" s="21"/>
      <c r="E45" s="21"/>
      <c r="F45" s="21"/>
      <c r="G45" s="21"/>
      <c r="H45" s="21"/>
      <c r="I45" s="59"/>
      <c r="J45" s="4">
        <f>IF(A45="",0,IF(AND(C45&gt;0,C45&lt;9999),Configuration!$B$10,IF(C45=9999,0,Configuration!$C$10)))+IF(A45="",0,IF(Configuration!$D$11=Configuration!$F$2,D45,0)*(IF(C45&gt;0,Configuration!$B$11,Configuration!$C$11)))+IF(A45="",0,IF(Configuration!$D$12=Configuration!$F$2,E45,0)*(IF(C45&gt;0,Configuration!$B$12,Configuration!$C$12)))+IF(Configuration!$D$13=Configuration!$F$2,F45,0)*(IF(C45&gt;0,Configuration!$B$13,Configuration!$C$13))+IF(Configuration!$D$14=Configuration!$F$2,G45,0)*(IF(C45&gt;0,Configuration!$B$14,Configuration!$C$14))</f>
        <v>0</v>
      </c>
    </row>
    <row r="46" spans="1:10" ht="16.5" thickTop="1" thickBot="1" x14ac:dyDescent="0.3">
      <c r="A46" s="20"/>
      <c r="B46" s="21"/>
      <c r="C46" s="21"/>
      <c r="D46" s="21"/>
      <c r="E46" s="21"/>
      <c r="F46" s="21"/>
      <c r="G46" s="21"/>
      <c r="H46" s="21"/>
      <c r="I46" s="59"/>
      <c r="J46" s="4">
        <f>IF(A46="",0,IF(AND(C46&gt;0,C46&lt;9999),Configuration!$B$10,IF(C46=9999,0,Configuration!$C$10)))+IF(A46="",0,IF(Configuration!$D$11=Configuration!$F$2,D46,0)*(IF(C46&gt;0,Configuration!$B$11,Configuration!$C$11)))+IF(A46="",0,IF(Configuration!$D$12=Configuration!$F$2,E46,0)*(IF(C46&gt;0,Configuration!$B$12,Configuration!$C$12)))+IF(Configuration!$D$13=Configuration!$F$2,F46,0)*(IF(C46&gt;0,Configuration!$B$13,Configuration!$C$13))+IF(Configuration!$D$14=Configuration!$F$2,G46,0)*(IF(C46&gt;0,Configuration!$B$14,Configuration!$C$14))</f>
        <v>0</v>
      </c>
    </row>
    <row r="47" spans="1:10" ht="16.5" thickTop="1" thickBot="1" x14ac:dyDescent="0.3">
      <c r="A47" s="20"/>
      <c r="B47" s="21"/>
      <c r="C47" s="21"/>
      <c r="D47" s="21"/>
      <c r="E47" s="21"/>
      <c r="F47" s="21"/>
      <c r="G47" s="21"/>
      <c r="H47" s="21"/>
      <c r="I47" s="59"/>
      <c r="J47" s="4">
        <f>IF(A47="",0,IF(AND(C47&gt;0,C47&lt;9999),Configuration!$B$10,IF(C47=9999,0,Configuration!$C$10)))+IF(A47="",0,IF(Configuration!$D$11=Configuration!$F$2,D47,0)*(IF(C47&gt;0,Configuration!$B$11,Configuration!$C$11)))+IF(A47="",0,IF(Configuration!$D$12=Configuration!$F$2,E47,0)*(IF(C47&gt;0,Configuration!$B$12,Configuration!$C$12)))+IF(Configuration!$D$13=Configuration!$F$2,F47,0)*(IF(C47&gt;0,Configuration!$B$13,Configuration!$C$13))+IF(Configuration!$D$14=Configuration!$F$2,G47,0)*(IF(C47&gt;0,Configuration!$B$14,Configuration!$C$14))</f>
        <v>0</v>
      </c>
    </row>
    <row r="48" spans="1:10" ht="16.5" thickTop="1" thickBot="1" x14ac:dyDescent="0.3">
      <c r="A48" s="20"/>
      <c r="B48" s="21"/>
      <c r="C48" s="21"/>
      <c r="D48" s="21"/>
      <c r="E48" s="21"/>
      <c r="F48" s="21"/>
      <c r="G48" s="21"/>
      <c r="H48" s="21"/>
      <c r="I48" s="59"/>
      <c r="J48" s="4">
        <f>IF(A48="",0,IF(AND(C48&gt;0,C48&lt;9999),Configuration!$B$10,IF(C48=9999,0,Configuration!$C$10)))+IF(A48="",0,IF(Configuration!$D$11=Configuration!$F$2,D48,0)*(IF(C48&gt;0,Configuration!$B$11,Configuration!$C$11)))+IF(A48="",0,IF(Configuration!$D$12=Configuration!$F$2,E48,0)*(IF(C48&gt;0,Configuration!$B$12,Configuration!$C$12)))+IF(Configuration!$D$13=Configuration!$F$2,F48,0)*(IF(C48&gt;0,Configuration!$B$13,Configuration!$C$13))+IF(Configuration!$D$14=Configuration!$F$2,G48,0)*(IF(C48&gt;0,Configuration!$B$14,Configuration!$C$14))</f>
        <v>0</v>
      </c>
    </row>
    <row r="49" spans="1:10" ht="16.5" thickTop="1" thickBot="1" x14ac:dyDescent="0.3">
      <c r="A49" s="20"/>
      <c r="B49" s="21"/>
      <c r="C49" s="21"/>
      <c r="D49" s="21"/>
      <c r="E49" s="21"/>
      <c r="F49" s="21"/>
      <c r="G49" s="21"/>
      <c r="H49" s="21"/>
      <c r="I49" s="59"/>
      <c r="J49" s="4">
        <f>IF(A49="",0,IF(AND(C49&gt;0,C49&lt;9999),Configuration!$B$10,IF(C49=9999,0,Configuration!$C$10)))+IF(A49="",0,IF(Configuration!$D$11=Configuration!$F$2,D49,0)*(IF(C49&gt;0,Configuration!$B$11,Configuration!$C$11)))+IF(A49="",0,IF(Configuration!$D$12=Configuration!$F$2,E49,0)*(IF(C49&gt;0,Configuration!$B$12,Configuration!$C$12)))+IF(Configuration!$D$13=Configuration!$F$2,F49,0)*(IF(C49&gt;0,Configuration!$B$13,Configuration!$C$13))+IF(Configuration!$D$14=Configuration!$F$2,G49,0)*(IF(C49&gt;0,Configuration!$B$14,Configuration!$C$14))</f>
        <v>0</v>
      </c>
    </row>
    <row r="50" spans="1:10" ht="16.5" thickTop="1" thickBot="1" x14ac:dyDescent="0.3">
      <c r="A50" s="20"/>
      <c r="B50" s="21"/>
      <c r="C50" s="21"/>
      <c r="D50" s="21"/>
      <c r="E50" s="21"/>
      <c r="F50" s="21"/>
      <c r="G50" s="21"/>
      <c r="H50" s="21"/>
      <c r="I50" s="59"/>
      <c r="J50" s="4">
        <f>IF(A50="",0,IF(AND(C50&gt;0,C50&lt;9999),Configuration!$B$10,IF(C50=9999,0,Configuration!$C$10)))+IF(A50="",0,IF(Configuration!$D$11=Configuration!$F$2,D50,0)*(IF(C50&gt;0,Configuration!$B$11,Configuration!$C$11)))+IF(A50="",0,IF(Configuration!$D$12=Configuration!$F$2,E50,0)*(IF(C50&gt;0,Configuration!$B$12,Configuration!$C$12)))+IF(Configuration!$D$13=Configuration!$F$2,F50,0)*(IF(C50&gt;0,Configuration!$B$13,Configuration!$C$13))+IF(Configuration!$D$14=Configuration!$F$2,G50,0)*(IF(C50&gt;0,Configuration!$B$14,Configuration!$C$14))</f>
        <v>0</v>
      </c>
    </row>
    <row r="51" spans="1:10" ht="16.5" thickTop="1" thickBot="1" x14ac:dyDescent="0.3">
      <c r="A51" s="20"/>
      <c r="B51" s="21"/>
      <c r="C51" s="21"/>
      <c r="D51" s="21"/>
      <c r="E51" s="21"/>
      <c r="F51" s="21"/>
      <c r="G51" s="21"/>
      <c r="H51" s="21"/>
      <c r="I51" s="59"/>
      <c r="J51" s="4">
        <f>IF(A51="",0,IF(AND(C51&gt;0,C51&lt;9999),Configuration!$B$10,IF(C51=9999,0,Configuration!$C$10)))+IF(A51="",0,IF(Configuration!$D$11=Configuration!$F$2,D51,0)*(IF(C51&gt;0,Configuration!$B$11,Configuration!$C$11)))+IF(A51="",0,IF(Configuration!$D$12=Configuration!$F$2,E51,0)*(IF(C51&gt;0,Configuration!$B$12,Configuration!$C$12)))+IF(Configuration!$D$13=Configuration!$F$2,F51,0)*(IF(C51&gt;0,Configuration!$B$13,Configuration!$C$13))+IF(Configuration!$D$14=Configuration!$F$2,G51,0)*(IF(C51&gt;0,Configuration!$B$14,Configuration!$C$14))</f>
        <v>0</v>
      </c>
    </row>
    <row r="52" spans="1:10" ht="16.5" thickTop="1" thickBot="1" x14ac:dyDescent="0.3">
      <c r="A52" s="20"/>
      <c r="B52" s="21"/>
      <c r="C52" s="21"/>
      <c r="D52" s="21"/>
      <c r="E52" s="21"/>
      <c r="F52" s="21"/>
      <c r="G52" s="21"/>
      <c r="H52" s="21"/>
      <c r="I52" s="59"/>
      <c r="J52" s="4">
        <f>IF(A52="",0,IF(AND(C52&gt;0,C52&lt;9999),Configuration!$B$10,IF(C52=9999,0,Configuration!$C$10)))+IF(A52="",0,IF(Configuration!$D$11=Configuration!$F$2,D52,0)*(IF(C52&gt;0,Configuration!$B$11,Configuration!$C$11)))+IF(A52="",0,IF(Configuration!$D$12=Configuration!$F$2,E52,0)*(IF(C52&gt;0,Configuration!$B$12,Configuration!$C$12)))+IF(Configuration!$D$13=Configuration!$F$2,F52,0)*(IF(C52&gt;0,Configuration!$B$13,Configuration!$C$13))+IF(Configuration!$D$14=Configuration!$F$2,G52,0)*(IF(C52&gt;0,Configuration!$B$14,Configuration!$C$14))</f>
        <v>0</v>
      </c>
    </row>
    <row r="53" spans="1:10" ht="16.5" thickTop="1" thickBot="1" x14ac:dyDescent="0.3">
      <c r="A53" s="20"/>
      <c r="B53" s="21"/>
      <c r="C53" s="21"/>
      <c r="D53" s="21"/>
      <c r="E53" s="21"/>
      <c r="F53" s="21"/>
      <c r="G53" s="21"/>
      <c r="H53" s="21"/>
      <c r="I53" s="59"/>
      <c r="J53" s="4">
        <f>IF(A53="",0,IF(AND(C53&gt;0,C53&lt;9999),Configuration!$B$10,IF(C53=9999,0,Configuration!$C$10)))+IF(A53="",0,IF(Configuration!$D$11=Configuration!$F$2,D53,0)*(IF(C53&gt;0,Configuration!$B$11,Configuration!$C$11)))+IF(A53="",0,IF(Configuration!$D$12=Configuration!$F$2,E53,0)*(IF(C53&gt;0,Configuration!$B$12,Configuration!$C$12)))+IF(Configuration!$D$13=Configuration!$F$2,F53,0)*(IF(C53&gt;0,Configuration!$B$13,Configuration!$C$13))+IF(Configuration!$D$14=Configuration!$F$2,G53,0)*(IF(C53&gt;0,Configuration!$B$14,Configuration!$C$14))</f>
        <v>0</v>
      </c>
    </row>
    <row r="54" spans="1:10" ht="16.5" thickTop="1" thickBot="1" x14ac:dyDescent="0.3">
      <c r="A54" s="20"/>
      <c r="B54" s="21"/>
      <c r="C54" s="21"/>
      <c r="D54" s="21"/>
      <c r="E54" s="21"/>
      <c r="F54" s="21"/>
      <c r="G54" s="21"/>
      <c r="H54" s="21"/>
      <c r="I54" s="59"/>
      <c r="J54" s="4">
        <f>IF(A54="",0,IF(AND(C54&gt;0,C54&lt;9999),Configuration!$B$10,IF(C54=9999,0,Configuration!$C$10)))+IF(A54="",0,IF(Configuration!$D$11=Configuration!$F$2,D54,0)*(IF(C54&gt;0,Configuration!$B$11,Configuration!$C$11)))+IF(A54="",0,IF(Configuration!$D$12=Configuration!$F$2,E54,0)*(IF(C54&gt;0,Configuration!$B$12,Configuration!$C$12)))+IF(Configuration!$D$13=Configuration!$F$2,F54,0)*(IF(C54&gt;0,Configuration!$B$13,Configuration!$C$13))+IF(Configuration!$D$14=Configuration!$F$2,G54,0)*(IF(C54&gt;0,Configuration!$B$14,Configuration!$C$14))</f>
        <v>0</v>
      </c>
    </row>
    <row r="55" spans="1:10" ht="16.5" thickTop="1" thickBot="1" x14ac:dyDescent="0.3">
      <c r="A55" s="20"/>
      <c r="B55" s="21"/>
      <c r="C55" s="21"/>
      <c r="D55" s="21"/>
      <c r="E55" s="21"/>
      <c r="F55" s="21"/>
      <c r="G55" s="21"/>
      <c r="H55" s="21"/>
      <c r="I55" s="59"/>
      <c r="J55" s="4">
        <f>IF(A55="",0,IF(AND(C55&gt;0,C55&lt;9999),Configuration!$B$10,IF(C55=9999,0,Configuration!$C$10)))+IF(A55="",0,IF(Configuration!$D$11=Configuration!$F$2,D55,0)*(IF(C55&gt;0,Configuration!$B$11,Configuration!$C$11)))+IF(A55="",0,IF(Configuration!$D$12=Configuration!$F$2,E55,0)*(IF(C55&gt;0,Configuration!$B$12,Configuration!$C$12)))+IF(Configuration!$D$13=Configuration!$F$2,F55,0)*(IF(C55&gt;0,Configuration!$B$13,Configuration!$C$13))+IF(Configuration!$D$14=Configuration!$F$2,G55,0)*(IF(C55&gt;0,Configuration!$B$14,Configuration!$C$14))</f>
        <v>0</v>
      </c>
    </row>
    <row r="56" spans="1:10" ht="16.5" thickTop="1" thickBot="1" x14ac:dyDescent="0.3">
      <c r="A56" s="20"/>
      <c r="B56" s="21"/>
      <c r="C56" s="21"/>
      <c r="D56" s="21"/>
      <c r="E56" s="21"/>
      <c r="F56" s="21"/>
      <c r="G56" s="21"/>
      <c r="H56" s="21"/>
      <c r="I56" s="59"/>
      <c r="J56" s="4">
        <f>IF(A56="",0,IF(AND(C56&gt;0,C56&lt;9999),Configuration!$B$10,IF(C56=9999,0,Configuration!$C$10)))+IF(A56="",0,IF(Configuration!$D$11=Configuration!$F$2,D56,0)*(IF(C56&gt;0,Configuration!$B$11,Configuration!$C$11)))+IF(A56="",0,IF(Configuration!$D$12=Configuration!$F$2,E56,0)*(IF(C56&gt;0,Configuration!$B$12,Configuration!$C$12)))+IF(Configuration!$D$13=Configuration!$F$2,F56,0)*(IF(C56&gt;0,Configuration!$B$13,Configuration!$C$13))+IF(Configuration!$D$14=Configuration!$F$2,G56,0)*(IF(C56&gt;0,Configuration!$B$14,Configuration!$C$14))</f>
        <v>0</v>
      </c>
    </row>
    <row r="57" spans="1:10" ht="16.5" thickTop="1" thickBot="1" x14ac:dyDescent="0.3">
      <c r="A57" s="20"/>
      <c r="B57" s="21"/>
      <c r="C57" s="21"/>
      <c r="D57" s="21"/>
      <c r="E57" s="21"/>
      <c r="F57" s="21"/>
      <c r="G57" s="21"/>
      <c r="H57" s="21"/>
      <c r="I57" s="59"/>
      <c r="J57" s="4">
        <f>IF(A57="",0,IF(AND(C57&gt;0,C57&lt;9999),Configuration!$B$10,IF(C57=9999,0,Configuration!$C$10)))+IF(A57="",0,IF(Configuration!$D$11=Configuration!$F$2,D57,0)*(IF(C57&gt;0,Configuration!$B$11,Configuration!$C$11)))+IF(A57="",0,IF(Configuration!$D$12=Configuration!$F$2,E57,0)*(IF(C57&gt;0,Configuration!$B$12,Configuration!$C$12)))+IF(Configuration!$D$13=Configuration!$F$2,F57,0)*(IF(C57&gt;0,Configuration!$B$13,Configuration!$C$13))+IF(Configuration!$D$14=Configuration!$F$2,G57,0)*(IF(C57&gt;0,Configuration!$B$14,Configuration!$C$14))</f>
        <v>0</v>
      </c>
    </row>
    <row r="58" spans="1:10" ht="16.5" thickTop="1" thickBot="1" x14ac:dyDescent="0.3">
      <c r="A58" s="20"/>
      <c r="B58" s="21"/>
      <c r="C58" s="21"/>
      <c r="D58" s="21"/>
      <c r="E58" s="21"/>
      <c r="F58" s="21"/>
      <c r="G58" s="21"/>
      <c r="H58" s="21"/>
      <c r="I58" s="59"/>
      <c r="J58" s="4">
        <f>IF(A58="",0,IF(AND(C58&gt;0,C58&lt;9999),Configuration!$B$10,IF(C58=9999,0,Configuration!$C$10)))+IF(A58="",0,IF(Configuration!$D$11=Configuration!$F$2,D58,0)*(IF(C58&gt;0,Configuration!$B$11,Configuration!$C$11)))+IF(A58="",0,IF(Configuration!$D$12=Configuration!$F$2,E58,0)*(IF(C58&gt;0,Configuration!$B$12,Configuration!$C$12)))+IF(Configuration!$D$13=Configuration!$F$2,F58,0)*(IF(C58&gt;0,Configuration!$B$13,Configuration!$C$13))+IF(Configuration!$D$14=Configuration!$F$2,G58,0)*(IF(C58&gt;0,Configuration!$B$14,Configuration!$C$14))</f>
        <v>0</v>
      </c>
    </row>
    <row r="59" spans="1:10" ht="16.5" thickTop="1" thickBot="1" x14ac:dyDescent="0.3">
      <c r="A59" s="20"/>
      <c r="B59" s="21"/>
      <c r="C59" s="21"/>
      <c r="D59" s="21"/>
      <c r="E59" s="21"/>
      <c r="F59" s="21"/>
      <c r="G59" s="21"/>
      <c r="H59" s="21"/>
      <c r="I59" s="59"/>
      <c r="J59" s="4">
        <f>IF(A59="",0,IF(AND(C59&gt;0,C59&lt;9999),Configuration!$B$10,IF(C59=9999,0,Configuration!$C$10)))+IF(A59="",0,IF(Configuration!$D$11=Configuration!$F$2,D59,0)*(IF(C59&gt;0,Configuration!$B$11,Configuration!$C$11)))+IF(A59="",0,IF(Configuration!$D$12=Configuration!$F$2,E59,0)*(IF(C59&gt;0,Configuration!$B$12,Configuration!$C$12)))+IF(Configuration!$D$13=Configuration!$F$2,F59,0)*(IF(C59&gt;0,Configuration!$B$13,Configuration!$C$13))+IF(Configuration!$D$14=Configuration!$F$2,G59,0)*(IF(C59&gt;0,Configuration!$B$14,Configuration!$C$14))</f>
        <v>0</v>
      </c>
    </row>
    <row r="60" spans="1:10" ht="16.5" thickTop="1" thickBot="1" x14ac:dyDescent="0.3">
      <c r="A60" s="20"/>
      <c r="B60" s="21"/>
      <c r="C60" s="21"/>
      <c r="D60" s="21"/>
      <c r="E60" s="21"/>
      <c r="F60" s="21"/>
      <c r="G60" s="21"/>
      <c r="H60" s="21"/>
      <c r="I60" s="59"/>
      <c r="J60" s="4">
        <f>IF(A60="",0,IF(AND(C60&gt;0,C60&lt;9999),Configuration!$B$10,IF(C60=9999,0,Configuration!$C$10)))+IF(A60="",0,IF(Configuration!$D$11=Configuration!$F$2,D60,0)*(IF(C60&gt;0,Configuration!$B$11,Configuration!$C$11)))+IF(A60="",0,IF(Configuration!$D$12=Configuration!$F$2,E60,0)*(IF(C60&gt;0,Configuration!$B$12,Configuration!$C$12)))+IF(Configuration!$D$13=Configuration!$F$2,F60,0)*(IF(C60&gt;0,Configuration!$B$13,Configuration!$C$13))+IF(Configuration!$D$14=Configuration!$F$2,G60,0)*(IF(C60&gt;0,Configuration!$B$14,Configuration!$C$14))</f>
        <v>0</v>
      </c>
    </row>
    <row r="61" spans="1:10" ht="16.5" thickTop="1" thickBot="1" x14ac:dyDescent="0.3">
      <c r="A61" s="20"/>
      <c r="B61" s="21"/>
      <c r="C61" s="21"/>
      <c r="D61" s="21"/>
      <c r="E61" s="21"/>
      <c r="F61" s="21"/>
      <c r="G61" s="21"/>
      <c r="H61" s="21"/>
      <c r="I61" s="59"/>
      <c r="J61" s="4">
        <f>IF(A61="",0,IF(AND(C61&gt;0,C61&lt;9999),Configuration!$B$10,IF(C61=9999,0,Configuration!$C$10)))+IF(A61="",0,IF(Configuration!$D$11=Configuration!$F$2,D61,0)*(IF(C61&gt;0,Configuration!$B$11,Configuration!$C$11)))+IF(A61="",0,IF(Configuration!$D$12=Configuration!$F$2,E61,0)*(IF(C61&gt;0,Configuration!$B$12,Configuration!$C$12)))+IF(Configuration!$D$13=Configuration!$F$2,F61,0)*(IF(C61&gt;0,Configuration!$B$13,Configuration!$C$13))+IF(Configuration!$D$14=Configuration!$F$2,G61,0)*(IF(C61&gt;0,Configuration!$B$14,Configuration!$C$14))</f>
        <v>0</v>
      </c>
    </row>
    <row r="62" spans="1:10" ht="16.5" thickTop="1" thickBot="1" x14ac:dyDescent="0.3">
      <c r="A62" s="20"/>
      <c r="B62" s="21"/>
      <c r="C62" s="21"/>
      <c r="D62" s="21"/>
      <c r="E62" s="21"/>
      <c r="F62" s="21"/>
      <c r="G62" s="21"/>
      <c r="H62" s="21"/>
      <c r="I62" s="59"/>
      <c r="J62" s="4">
        <f>IF(A62="",0,IF(AND(C62&gt;0,C62&lt;9999),Configuration!$B$10,IF(C62=9999,0,Configuration!$C$10)))+IF(A62="",0,IF(Configuration!$D$11=Configuration!$F$2,D62,0)*(IF(C62&gt;0,Configuration!$B$11,Configuration!$C$11)))+IF(A62="",0,IF(Configuration!$D$12=Configuration!$F$2,E62,0)*(IF(C62&gt;0,Configuration!$B$12,Configuration!$C$12)))+IF(Configuration!$D$13=Configuration!$F$2,F62,0)*(IF(C62&gt;0,Configuration!$B$13,Configuration!$C$13))+IF(Configuration!$D$14=Configuration!$F$2,G62,0)*(IF(C62&gt;0,Configuration!$B$14,Configuration!$C$14))</f>
        <v>0</v>
      </c>
    </row>
    <row r="63" spans="1:10" ht="16.5" thickTop="1" thickBot="1" x14ac:dyDescent="0.3">
      <c r="A63" s="20"/>
      <c r="B63" s="21"/>
      <c r="C63" s="21"/>
      <c r="D63" s="21"/>
      <c r="E63" s="21"/>
      <c r="F63" s="21"/>
      <c r="G63" s="21"/>
      <c r="H63" s="21"/>
      <c r="I63" s="59"/>
      <c r="J63" s="4">
        <f>IF(A63="",0,IF(AND(C63&gt;0,C63&lt;9999),Configuration!$B$10,IF(C63=9999,0,Configuration!$C$10)))+IF(A63="",0,IF(Configuration!$D$11=Configuration!$F$2,D63,0)*(IF(C63&gt;0,Configuration!$B$11,Configuration!$C$11)))+IF(A63="",0,IF(Configuration!$D$12=Configuration!$F$2,E63,0)*(IF(C63&gt;0,Configuration!$B$12,Configuration!$C$12)))+IF(Configuration!$D$13=Configuration!$F$2,F63,0)*(IF(C63&gt;0,Configuration!$B$13,Configuration!$C$13))+IF(Configuration!$D$14=Configuration!$F$2,G63,0)*(IF(C63&gt;0,Configuration!$B$14,Configuration!$C$14))</f>
        <v>0</v>
      </c>
    </row>
    <row r="64" spans="1:10" ht="15.75" thickTop="1" x14ac:dyDescent="0.25"/>
    <row r="65" spans="1:11" ht="15.75" thickBot="1" x14ac:dyDescent="0.3"/>
    <row r="66" spans="1:11" ht="16.5" thickTop="1" thickBot="1" x14ac:dyDescent="0.3">
      <c r="A66" s="38" t="str">
        <f>"Chèques ( "&amp;COUNTIF(H4:H63,Configuration!$H$1)&amp;" )"</f>
        <v>Chèques ( 0 )</v>
      </c>
      <c r="B66" s="39" t="s">
        <v>0</v>
      </c>
      <c r="C66" s="62" t="str">
        <f>"Virement ( "&amp;COUNTIF(H4:H63,Configuration!$H$3)&amp;" )"</f>
        <v>Virement ( 0 )</v>
      </c>
      <c r="D66" s="62"/>
      <c r="E66" s="62"/>
      <c r="F66" s="62" t="str">
        <f>"En attente "</f>
        <v xml:space="preserve">En attente </v>
      </c>
      <c r="G66" s="62"/>
      <c r="H66" s="62"/>
      <c r="I66" s="40" t="s">
        <v>1</v>
      </c>
    </row>
    <row r="67" spans="1:11" ht="15.75" thickBot="1" x14ac:dyDescent="0.3">
      <c r="A67" s="41">
        <f>SUMIF(H4:H63,Configuration!$H$1,J4:J63)</f>
        <v>0</v>
      </c>
      <c r="B67" s="42">
        <f>SUMIF(H4:H63,Configuration!$H$2,J4:J63)</f>
        <v>0</v>
      </c>
      <c r="C67" s="63">
        <f>SUMIF(H4:H63,Configuration!$H$3,J4:J63)</f>
        <v>0</v>
      </c>
      <c r="D67" s="63"/>
      <c r="E67" s="63"/>
      <c r="F67" s="63">
        <f>SUMIF(H4:H63,"",J4:J63)</f>
        <v>0</v>
      </c>
      <c r="G67" s="63"/>
      <c r="H67" s="63"/>
      <c r="I67" s="43">
        <f>SUM(A67:H67)</f>
        <v>0</v>
      </c>
      <c r="K67" s="23"/>
    </row>
    <row r="68" spans="1:11" ht="15.75" thickTop="1" x14ac:dyDescent="0.25"/>
  </sheetData>
  <sheetProtection formatRows="0" sort="0" autoFilter="0"/>
  <protectedRanges>
    <protectedRange sqref="A4:C63" name="Plage1"/>
  </protectedRanges>
  <autoFilter ref="A3:J63" xr:uid="{00000000-0009-0000-0000-000000000000}">
    <sortState ref="A4:J63">
      <sortCondition ref="C3:C63"/>
    </sortState>
  </autoFilter>
  <mergeCells count="5">
    <mergeCell ref="C66:E66"/>
    <mergeCell ref="C67:E67"/>
    <mergeCell ref="F66:H66"/>
    <mergeCell ref="F67:H67"/>
    <mergeCell ref="B1:K2"/>
  </mergeCells>
  <pageMargins left="0.70866141732283472" right="0.70866141732283472" top="0.74803149606299213" bottom="0.74803149606299213" header="0.31496062992125984" footer="0.31496062992125984"/>
  <pageSetup paperSize="9" orientation="landscape" blackAndWhite="1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F8AD2E4D-2FFE-4507-9B46-D891709951DF}">
            <xm:f>H4=Configuration!$H$2</xm:f>
            <x14:dxf>
              <fill>
                <patternFill>
                  <bgColor rgb="FFFFFF00"/>
                </patternFill>
              </fill>
            </x14:dxf>
          </x14:cfRule>
          <x14:cfRule type="expression" priority="4" stopIfTrue="1" id="{C52BB2FC-F3F6-4CE2-B83C-C77368C95E9F}">
            <xm:f>H4=Configuration!$H$1</xm:f>
            <x14:dxf>
              <fill>
                <patternFill>
                  <bgColor rgb="FF00B0F0"/>
                </patternFill>
              </fill>
            </x14:dxf>
          </x14:cfRule>
          <xm:sqref>H4:H63</xm:sqref>
        </x14:conditionalFormatting>
        <x14:conditionalFormatting xmlns:xm="http://schemas.microsoft.com/office/excel/2006/main">
          <x14:cfRule type="expression" priority="1" stopIfTrue="1" id="{E8D5134B-7316-4EF8-8A50-458AFE0AEF05}">
            <xm:f>AND(I4="",H4=Configuration!$H$1)</xm:f>
            <x14:dxf>
              <fill>
                <patternFill>
                  <bgColor rgb="FFFF0000"/>
                </patternFill>
              </fill>
            </x14:dxf>
          </x14:cfRule>
          <xm:sqref>I4:I63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Configuration!$H$1:$H$4</xm:f>
          </x14:formula1>
          <xm:sqref>H4:H63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3"/>
  <sheetViews>
    <sheetView zoomScaleNormal="100" workbookViewId="0">
      <selection activeCell="G8" sqref="G8"/>
    </sheetView>
  </sheetViews>
  <sheetFormatPr baseColWidth="10" defaultRowHeight="15" x14ac:dyDescent="0.25"/>
  <cols>
    <col min="1" max="1" width="47.5703125" style="13" customWidth="1"/>
    <col min="2" max="2" width="10.7109375" style="23" customWidth="1"/>
    <col min="3" max="3" width="8.140625" style="13" customWidth="1"/>
    <col min="4" max="4" width="44" style="13" customWidth="1"/>
    <col min="5" max="5" width="10.7109375" style="13" customWidth="1"/>
    <col min="6" max="16384" width="11.42578125" style="13"/>
  </cols>
  <sheetData>
    <row r="1" spans="1:5" ht="15.75" thickTop="1" x14ac:dyDescent="0.25">
      <c r="A1" s="72" t="str">
        <f>"Antenne "&amp;Configuration!B1&amp;" "&amp;Configuration!B3&amp;" "&amp;Configuration!B2</f>
        <v xml:space="preserve">Antenne   </v>
      </c>
      <c r="B1" s="73"/>
      <c r="C1" s="73"/>
      <c r="D1" s="73"/>
      <c r="E1" s="74"/>
    </row>
    <row r="2" spans="1:5" ht="6" customHeight="1" thickBot="1" x14ac:dyDescent="0.3">
      <c r="A2" s="75"/>
      <c r="B2" s="76"/>
      <c r="C2" s="76"/>
      <c r="D2" s="76"/>
      <c r="E2" s="77"/>
    </row>
    <row r="3" spans="1:5" ht="15.75" customHeight="1" thickTop="1" thickBot="1" x14ac:dyDescent="0.3"/>
    <row r="4" spans="1:5" ht="15.75" customHeight="1" thickTop="1" thickBot="1" x14ac:dyDescent="0.3">
      <c r="A4" s="84" t="s">
        <v>5</v>
      </c>
      <c r="B4" s="85"/>
      <c r="C4" s="85"/>
      <c r="D4" s="85"/>
      <c r="E4" s="86"/>
    </row>
    <row r="5" spans="1:5" ht="15.75" thickBot="1" x14ac:dyDescent="0.3">
      <c r="A5" s="34" t="s">
        <v>31</v>
      </c>
      <c r="B5" s="8" t="s">
        <v>2</v>
      </c>
      <c r="C5" s="1"/>
      <c r="D5" s="34" t="s">
        <v>31</v>
      </c>
      <c r="E5" s="8" t="s">
        <v>2</v>
      </c>
    </row>
    <row r="6" spans="1:5" x14ac:dyDescent="0.25">
      <c r="A6" s="44"/>
      <c r="B6" s="45"/>
      <c r="C6" s="46"/>
      <c r="D6" s="44" t="s">
        <v>27</v>
      </c>
      <c r="E6" s="45"/>
    </row>
    <row r="7" spans="1:5" x14ac:dyDescent="0.25">
      <c r="A7" s="44"/>
      <c r="B7" s="45"/>
      <c r="C7" s="47"/>
      <c r="D7" s="44"/>
      <c r="E7" s="45"/>
    </row>
    <row r="8" spans="1:5" x14ac:dyDescent="0.25">
      <c r="A8" s="44"/>
      <c r="B8" s="45"/>
      <c r="C8" s="47"/>
      <c r="D8" s="44"/>
      <c r="E8" s="45"/>
    </row>
    <row r="9" spans="1:5" x14ac:dyDescent="0.25">
      <c r="A9" s="44"/>
      <c r="B9" s="45"/>
      <c r="C9" s="47"/>
      <c r="D9" s="44"/>
      <c r="E9" s="45"/>
    </row>
    <row r="10" spans="1:5" x14ac:dyDescent="0.25">
      <c r="A10" s="44"/>
      <c r="B10" s="45"/>
      <c r="C10" s="47"/>
      <c r="D10" s="44"/>
      <c r="E10" s="45"/>
    </row>
    <row r="11" spans="1:5" x14ac:dyDescent="0.25">
      <c r="A11" s="44"/>
      <c r="B11" s="45"/>
      <c r="C11" s="47"/>
      <c r="D11" s="44"/>
      <c r="E11" s="45"/>
    </row>
    <row r="12" spans="1:5" ht="15.75" thickBot="1" x14ac:dyDescent="0.3">
      <c r="A12" s="48"/>
      <c r="B12" s="49"/>
      <c r="C12" s="50"/>
      <c r="D12" s="48"/>
      <c r="E12" s="49"/>
    </row>
    <row r="13" spans="1:5" ht="17.25" thickTop="1" thickBot="1" x14ac:dyDescent="0.3">
      <c r="A13" s="7" t="s">
        <v>6</v>
      </c>
      <c r="B13" s="87">
        <f>SUM(B6:B12,E6:E12)</f>
        <v>0</v>
      </c>
      <c r="C13" s="88"/>
      <c r="D13" s="88"/>
      <c r="E13" s="89"/>
    </row>
    <row r="14" spans="1:5" ht="16.5" thickTop="1" thickBot="1" x14ac:dyDescent="0.3"/>
    <row r="15" spans="1:5" ht="17.25" thickTop="1" thickBot="1" x14ac:dyDescent="0.3">
      <c r="A15" s="93" t="s">
        <v>21</v>
      </c>
      <c r="B15" s="94"/>
      <c r="C15" s="94"/>
      <c r="D15" s="94"/>
      <c r="E15" s="95"/>
    </row>
    <row r="16" spans="1:5" ht="15.75" thickBot="1" x14ac:dyDescent="0.3">
      <c r="A16" s="34" t="s">
        <v>31</v>
      </c>
      <c r="B16" s="8" t="s">
        <v>2</v>
      </c>
      <c r="C16" s="1"/>
      <c r="D16" s="34" t="s">
        <v>31</v>
      </c>
      <c r="E16" s="8" t="s">
        <v>2</v>
      </c>
    </row>
    <row r="17" spans="1:5" x14ac:dyDescent="0.25">
      <c r="A17" s="51" t="s">
        <v>3</v>
      </c>
      <c r="B17" s="45"/>
      <c r="C17" s="46"/>
      <c r="D17" s="44"/>
      <c r="E17" s="45"/>
    </row>
    <row r="18" spans="1:5" ht="15.75" thickBot="1" x14ac:dyDescent="0.3">
      <c r="A18" s="48"/>
      <c r="B18" s="49"/>
      <c r="C18" s="50"/>
      <c r="D18" s="44"/>
      <c r="E18" s="45"/>
    </row>
    <row r="19" spans="1:5" ht="17.25" thickTop="1" thickBot="1" x14ac:dyDescent="0.3">
      <c r="A19" s="9" t="s">
        <v>6</v>
      </c>
      <c r="B19" s="90">
        <f>SUM(B17:B18,E17:E18)</f>
        <v>0</v>
      </c>
      <c r="C19" s="91"/>
      <c r="D19" s="91"/>
      <c r="E19" s="92"/>
    </row>
    <row r="20" spans="1:5" ht="16.5" thickTop="1" thickBot="1" x14ac:dyDescent="0.3"/>
    <row r="21" spans="1:5" ht="17.25" thickTop="1" thickBot="1" x14ac:dyDescent="0.3">
      <c r="A21" s="96" t="s">
        <v>11</v>
      </c>
      <c r="B21" s="97"/>
      <c r="C21" s="97"/>
      <c r="D21" s="97"/>
      <c r="E21" s="98"/>
    </row>
    <row r="22" spans="1:5" ht="16.5" thickTop="1" thickBot="1" x14ac:dyDescent="0.3">
      <c r="A22" s="78" t="str">
        <f>"Chèques ( "&amp;COUNTIF('Inscription '!H4:H63,Configuration!$H$1)&amp;" )"</f>
        <v>Chèques ( 0 )</v>
      </c>
      <c r="B22" s="79"/>
      <c r="C22" s="79"/>
      <c r="D22" s="79"/>
      <c r="E22" s="31">
        <f>'Inscription '!A67</f>
        <v>0</v>
      </c>
    </row>
    <row r="23" spans="1:5" ht="15.75" thickBot="1" x14ac:dyDescent="0.3">
      <c r="A23" s="80" t="str">
        <f>"Virement au MCDF   ( "&amp;COUNTIF('Inscription '!H4:H63,Configuration!$H$3)&amp;" )"</f>
        <v>Virement au MCDF   ( 0 )</v>
      </c>
      <c r="B23" s="81"/>
      <c r="C23" s="81"/>
      <c r="D23" s="81"/>
      <c r="E23" s="32">
        <f>'Inscription '!C67</f>
        <v>0</v>
      </c>
    </row>
    <row r="24" spans="1:5" ht="15.75" thickBot="1" x14ac:dyDescent="0.3">
      <c r="A24" s="82" t="s">
        <v>28</v>
      </c>
      <c r="B24" s="83"/>
      <c r="C24" s="83"/>
      <c r="D24" s="83"/>
      <c r="E24" s="33">
        <f>'Inscription '!B67</f>
        <v>0</v>
      </c>
    </row>
    <row r="25" spans="1:5" ht="16.5" thickTop="1" thickBot="1" x14ac:dyDescent="0.3">
      <c r="A25" s="53" t="s">
        <v>32</v>
      </c>
      <c r="B25" s="60">
        <f>E25-'Inscription '!B67-'Inscription '!A67</f>
        <v>0</v>
      </c>
      <c r="C25" s="70" t="s">
        <v>1</v>
      </c>
      <c r="D25" s="71"/>
      <c r="E25" s="61">
        <f>'Inscription '!I67</f>
        <v>0</v>
      </c>
    </row>
    <row r="26" spans="1:5" ht="16.5" thickTop="1" thickBot="1" x14ac:dyDescent="0.3"/>
    <row r="27" spans="1:5" ht="16.5" thickTop="1" thickBot="1" x14ac:dyDescent="0.3">
      <c r="A27" s="11" t="s">
        <v>22</v>
      </c>
      <c r="B27" s="52">
        <v>120</v>
      </c>
      <c r="D27" s="11" t="s">
        <v>7</v>
      </c>
      <c r="E27" s="36" t="s">
        <v>29</v>
      </c>
    </row>
    <row r="28" spans="1:5" ht="15.75" thickBot="1" x14ac:dyDescent="0.3">
      <c r="A28" s="12" t="s">
        <v>23</v>
      </c>
      <c r="B28" s="10">
        <f>B13-B27</f>
        <v>-120</v>
      </c>
      <c r="D28" s="27" t="s">
        <v>30</v>
      </c>
      <c r="E28" s="55">
        <f>COUNTA('Inscription '!A4:A63)</f>
        <v>0</v>
      </c>
    </row>
    <row r="29" spans="1:5" ht="16.5" thickTop="1" thickBot="1" x14ac:dyDescent="0.3">
      <c r="A29"/>
      <c r="B29" s="54"/>
      <c r="D29" s="27">
        <f>Configuration!A11</f>
        <v>0</v>
      </c>
      <c r="E29" s="55">
        <f>SUM('Inscription '!D4:D63)</f>
        <v>0</v>
      </c>
    </row>
    <row r="30" spans="1:5" ht="15.75" thickBot="1" x14ac:dyDescent="0.3">
      <c r="D30" s="27">
        <f>Configuration!A12</f>
        <v>0</v>
      </c>
      <c r="E30" s="55">
        <f>SUM('Inscription '!E4:E63)</f>
        <v>0</v>
      </c>
    </row>
    <row r="31" spans="1:5" ht="16.5" thickTop="1" thickBot="1" x14ac:dyDescent="0.3">
      <c r="A31" s="5" t="s">
        <v>24</v>
      </c>
      <c r="B31" s="6">
        <f>'Inscription '!I67-Finance!B13-Finance!B19</f>
        <v>0</v>
      </c>
      <c r="D31" s="27">
        <f>Configuration!A13</f>
        <v>0</v>
      </c>
      <c r="E31" s="55">
        <f>SUM('Inscription '!F4:F63)</f>
        <v>0</v>
      </c>
    </row>
    <row r="32" spans="1:5" ht="16.5" thickTop="1" thickBot="1" x14ac:dyDescent="0.3">
      <c r="D32" s="29">
        <f>Configuration!A14</f>
        <v>0</v>
      </c>
      <c r="E32" s="56">
        <f>SUM('Inscription '!G4:G63)</f>
        <v>0</v>
      </c>
    </row>
    <row r="33" ht="15.75" thickTop="1" x14ac:dyDescent="0.25"/>
  </sheetData>
  <mergeCells count="10">
    <mergeCell ref="C25:D25"/>
    <mergeCell ref="A1:E2"/>
    <mergeCell ref="A22:D22"/>
    <mergeCell ref="A23:D23"/>
    <mergeCell ref="A24:D24"/>
    <mergeCell ref="A4:E4"/>
    <mergeCell ref="B13:E13"/>
    <mergeCell ref="B19:E19"/>
    <mergeCell ref="A15:E15"/>
    <mergeCell ref="A21:E21"/>
  </mergeCells>
  <conditionalFormatting sqref="B28:B29">
    <cfRule type="expression" dxfId="4" priority="7">
      <formula>$B$28&lt;0</formula>
    </cfRule>
  </conditionalFormatting>
  <conditionalFormatting sqref="A31:B31">
    <cfRule type="expression" dxfId="3" priority="5" stopIfTrue="1">
      <formula>#REF!&lt;0</formula>
    </cfRule>
    <cfRule type="expression" dxfId="2" priority="6" stopIfTrue="1">
      <formula>#REF!&gt;0</formula>
    </cfRule>
  </conditionalFormatting>
  <conditionalFormatting sqref="A31">
    <cfRule type="expression" dxfId="1" priority="2">
      <formula>$B$31&lt;0</formula>
    </cfRule>
  </conditionalFormatting>
  <conditionalFormatting sqref="B31">
    <cfRule type="expression" dxfId="0" priority="1">
      <formula>$B$31&lt;0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tabSelected="1" workbookViewId="0">
      <selection activeCell="J6" sqref="J6"/>
    </sheetView>
  </sheetViews>
  <sheetFormatPr baseColWidth="10" defaultRowHeight="15" x14ac:dyDescent="0.25"/>
  <cols>
    <col min="1" max="1" width="27.7109375" style="13" customWidth="1"/>
    <col min="2" max="2" width="15.28515625" style="13" customWidth="1"/>
    <col min="3" max="3" width="18.42578125" style="13" customWidth="1"/>
    <col min="4" max="4" width="23.7109375" style="13" customWidth="1"/>
    <col min="5" max="5" width="11.42578125" style="13"/>
    <col min="6" max="8" width="11.42578125" style="13" customWidth="1"/>
    <col min="9" max="16384" width="11.42578125" style="13"/>
  </cols>
  <sheetData>
    <row r="1" spans="1:8" ht="16.5" thickTop="1" thickBot="1" x14ac:dyDescent="0.3">
      <c r="A1" s="11" t="s">
        <v>25</v>
      </c>
      <c r="B1" s="24"/>
      <c r="F1" s="2" t="s">
        <v>4</v>
      </c>
      <c r="G1" s="2"/>
      <c r="H1" s="3" t="s">
        <v>20</v>
      </c>
    </row>
    <row r="2" spans="1:8" ht="15.75" thickBot="1" x14ac:dyDescent="0.3">
      <c r="A2" s="35" t="s">
        <v>26</v>
      </c>
      <c r="B2" s="25"/>
      <c r="F2" s="2" t="s">
        <v>12</v>
      </c>
      <c r="G2" s="2"/>
      <c r="H2" s="3" t="s">
        <v>0</v>
      </c>
    </row>
    <row r="3" spans="1:8" ht="15.75" thickBot="1" x14ac:dyDescent="0.3">
      <c r="A3" s="12" t="s">
        <v>13</v>
      </c>
      <c r="B3" s="26"/>
      <c r="F3" s="2"/>
      <c r="G3" s="2"/>
      <c r="H3" s="2" t="s">
        <v>18</v>
      </c>
    </row>
    <row r="4" spans="1:8" ht="15.75" thickTop="1" x14ac:dyDescent="0.25">
      <c r="F4" s="2"/>
      <c r="G4" s="2"/>
      <c r="H4" s="2"/>
    </row>
    <row r="5" spans="1:8" x14ac:dyDescent="0.25">
      <c r="F5" s="2"/>
      <c r="G5" s="2"/>
      <c r="H5" s="2"/>
    </row>
    <row r="8" spans="1:8" ht="15.75" thickBot="1" x14ac:dyDescent="0.3"/>
    <row r="9" spans="1:8" ht="16.5" thickTop="1" thickBot="1" x14ac:dyDescent="0.3">
      <c r="A9" s="11" t="s">
        <v>7</v>
      </c>
      <c r="B9" s="36" t="s">
        <v>8</v>
      </c>
      <c r="C9" s="36" t="s">
        <v>9</v>
      </c>
      <c r="D9" s="37" t="s">
        <v>10</v>
      </c>
    </row>
    <row r="10" spans="1:8" ht="15.75" thickBot="1" x14ac:dyDescent="0.3">
      <c r="A10" s="27" t="s">
        <v>11</v>
      </c>
      <c r="B10" s="28"/>
      <c r="C10" s="28"/>
      <c r="D10" s="25" t="s">
        <v>12</v>
      </c>
    </row>
    <row r="11" spans="1:8" ht="15.75" thickBot="1" x14ac:dyDescent="0.3">
      <c r="A11" s="27"/>
      <c r="B11" s="28"/>
      <c r="C11" s="28"/>
      <c r="D11" s="25" t="s">
        <v>12</v>
      </c>
    </row>
    <row r="12" spans="1:8" ht="15.75" thickBot="1" x14ac:dyDescent="0.3">
      <c r="A12" s="27"/>
      <c r="B12" s="28"/>
      <c r="C12" s="28"/>
      <c r="D12" s="25" t="s">
        <v>12</v>
      </c>
    </row>
    <row r="13" spans="1:8" ht="15.75" thickBot="1" x14ac:dyDescent="0.3">
      <c r="A13" s="27"/>
      <c r="B13" s="28"/>
      <c r="C13" s="28"/>
      <c r="D13" s="25" t="s">
        <v>12</v>
      </c>
    </row>
    <row r="14" spans="1:8" ht="15.75" thickBot="1" x14ac:dyDescent="0.3">
      <c r="A14" s="27"/>
      <c r="B14" s="30"/>
      <c r="C14" s="30"/>
      <c r="D14" s="26" t="s">
        <v>12</v>
      </c>
    </row>
  </sheetData>
  <dataValidations count="1">
    <dataValidation type="list" allowBlank="1" showInputMessage="1" showErrorMessage="1" sqref="D10:D14" xr:uid="{00000000-0002-0000-0200-000000000000}">
      <formula1>$F$1:$F$2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blackAndWhite="1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E177032E-62B5-4745-ACDE-5762C0173F30}">
            <xm:f>'Inscription '!H$4=$H$2</xm:f>
            <x14:dxf/>
          </x14:cfRule>
          <xm:sqref>M4:M63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Inscription </vt:lpstr>
      <vt:lpstr>Finance</vt:lpstr>
      <vt:lpstr>Configuration</vt:lpstr>
      <vt:lpstr>'Inscription 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annie</cp:lastModifiedBy>
  <cp:lastPrinted>2019-03-19T10:52:42Z</cp:lastPrinted>
  <dcterms:created xsi:type="dcterms:W3CDTF">2019-03-04T16:48:28Z</dcterms:created>
  <dcterms:modified xsi:type="dcterms:W3CDTF">2019-03-19T10:55:09Z</dcterms:modified>
</cp:coreProperties>
</file>